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8"/>
  </bookViews>
  <sheets>
    <sheet name="Лист2" sheetId="1" r:id="rId1"/>
    <sheet name="список" sheetId="2" r:id="rId2"/>
    <sheet name="Мандатная" sheetId="3" r:id="rId3"/>
    <sheet name="СтартПлавРез" sheetId="4" r:id="rId4"/>
    <sheet name="Плав" sheetId="5" r:id="rId5"/>
    <sheet name="СтартБегРез" sheetId="6" r:id="rId6"/>
    <sheet name="Бег" sheetId="7" r:id="rId7"/>
    <sheet name="Двоеб" sheetId="8" r:id="rId8"/>
    <sheet name="Сводный" sheetId="9" r:id="rId9"/>
    <sheet name="Личные" sheetId="10" r:id="rId10"/>
    <sheet name="Командные" sheetId="11" r:id="rId11"/>
    <sheet name="Разряды" sheetId="12" r:id="rId12"/>
    <sheet name="ТПлав" sheetId="13" r:id="rId13"/>
    <sheet name="ТБег" sheetId="14" r:id="rId14"/>
  </sheets>
  <externalReferences>
    <externalReference r:id="rId17"/>
    <externalReference r:id="rId18"/>
  </externalReferences>
  <definedNames>
    <definedName name="_xlnm._FilterDatabase" localSheetId="1" hidden="1">'список'!$A$7:$I$117</definedName>
  </definedNames>
  <calcPr fullCalcOnLoad="1"/>
</workbook>
</file>

<file path=xl/sharedStrings.xml><?xml version="1.0" encoding="utf-8"?>
<sst xmlns="http://schemas.openxmlformats.org/spreadsheetml/2006/main" count="3799" uniqueCount="1681">
  <si>
    <t>Мальчики 10-12</t>
  </si>
  <si>
    <t>Год рожд.</t>
  </si>
  <si>
    <t>Всего</t>
  </si>
  <si>
    <t>Общий итог</t>
  </si>
  <si>
    <t>Спорт. разряд</t>
  </si>
  <si>
    <t>2ю</t>
  </si>
  <si>
    <t>3ю</t>
  </si>
  <si>
    <t>ФЕДЕРАЦИЯ   МОРСКИХ  МНОГОБОРИЙ  РОССИИ</t>
  </si>
  <si>
    <t>Состав участников допущенных к соревнованиям:</t>
  </si>
  <si>
    <t>№№ пп</t>
  </si>
  <si>
    <t>Фамилия</t>
  </si>
  <si>
    <t>Имя</t>
  </si>
  <si>
    <t>Отчество</t>
  </si>
  <si>
    <t>Наименование команды область, город</t>
  </si>
  <si>
    <t>Принадлеж-ность РОСТО, ДСО</t>
  </si>
  <si>
    <t>Домашний адрес</t>
  </si>
  <si>
    <t>Годияк</t>
  </si>
  <si>
    <t>Алексей</t>
  </si>
  <si>
    <t>Николаевич</t>
  </si>
  <si>
    <t>г.Пенза</t>
  </si>
  <si>
    <t>РОСТО</t>
  </si>
  <si>
    <t>Антонова 50-60</t>
  </si>
  <si>
    <t>Коженков</t>
  </si>
  <si>
    <t>Антон</t>
  </si>
  <si>
    <t>Викторовна</t>
  </si>
  <si>
    <t>Суворова 45-60</t>
  </si>
  <si>
    <t>Лазарев</t>
  </si>
  <si>
    <t>Артем</t>
  </si>
  <si>
    <t>Дмитрович</t>
  </si>
  <si>
    <t>Мира 35-41</t>
  </si>
  <si>
    <t>Лифанов</t>
  </si>
  <si>
    <t>Константин</t>
  </si>
  <si>
    <t>Петрович</t>
  </si>
  <si>
    <t>Кижеватова 15-35</t>
  </si>
  <si>
    <t>Овчинников</t>
  </si>
  <si>
    <t>Игорь</t>
  </si>
  <si>
    <t>Бакунина 45-20</t>
  </si>
  <si>
    <t>Подборонов</t>
  </si>
  <si>
    <t>Олег</t>
  </si>
  <si>
    <t>Владимирович</t>
  </si>
  <si>
    <t>Герцена 40-60</t>
  </si>
  <si>
    <t>Прохоров</t>
  </si>
  <si>
    <t>Сергей</t>
  </si>
  <si>
    <t>Федорович</t>
  </si>
  <si>
    <t>Мира 40-50</t>
  </si>
  <si>
    <t>Толоконников</t>
  </si>
  <si>
    <t>Викторович</t>
  </si>
  <si>
    <t>Суворова 15-65</t>
  </si>
  <si>
    <t>Фальковский</t>
  </si>
  <si>
    <t>Дмитрий</t>
  </si>
  <si>
    <t>Попова 60-13</t>
  </si>
  <si>
    <t>Шмелев</t>
  </si>
  <si>
    <t>Сергеевич</t>
  </si>
  <si>
    <t>Кирова 13-44</t>
  </si>
  <si>
    <t>Дешкант</t>
  </si>
  <si>
    <t>Евгений</t>
  </si>
  <si>
    <t>г.Ульяновск ДЮСШ-3</t>
  </si>
  <si>
    <t>Хрустальная 34-34</t>
  </si>
  <si>
    <t>Моксеев</t>
  </si>
  <si>
    <t>Алексеевич</t>
  </si>
  <si>
    <t>Хрустальная 62-408</t>
  </si>
  <si>
    <t>Бабкин</t>
  </si>
  <si>
    <t>Александр</t>
  </si>
  <si>
    <t>Екатеринбург ЕМШ</t>
  </si>
  <si>
    <t>Колмогорова 54а-13</t>
  </si>
  <si>
    <t>Кошелев</t>
  </si>
  <si>
    <t>Михаил</t>
  </si>
  <si>
    <t>Станиславович</t>
  </si>
  <si>
    <t>Репина 84-15</t>
  </si>
  <si>
    <t>Мальцев</t>
  </si>
  <si>
    <t>Вячеславович</t>
  </si>
  <si>
    <t>Татищева 6-81</t>
  </si>
  <si>
    <t>Ошмарин</t>
  </si>
  <si>
    <t>Кирилл</t>
  </si>
  <si>
    <t>Попов</t>
  </si>
  <si>
    <t>Автомагистральная 15-116</t>
  </si>
  <si>
    <t>Каськов</t>
  </si>
  <si>
    <t>Евгеньевич</t>
  </si>
  <si>
    <t>Новороссийская СДЮСТШ</t>
  </si>
  <si>
    <t>Хворостянского 7-14</t>
  </si>
  <si>
    <t>Кушнеренко</t>
  </si>
  <si>
    <t>Герцена 9-202</t>
  </si>
  <si>
    <t>Маркин</t>
  </si>
  <si>
    <t>Анатольевич</t>
  </si>
  <si>
    <t>Мефодиевская 120-4</t>
  </si>
  <si>
    <t>Пророчек</t>
  </si>
  <si>
    <t>Набережная 65-32</t>
  </si>
  <si>
    <t>Сухочев</t>
  </si>
  <si>
    <t>Видова 165-190</t>
  </si>
  <si>
    <t>Харлакевич</t>
  </si>
  <si>
    <t>Константинович</t>
  </si>
  <si>
    <t>Арского 15</t>
  </si>
  <si>
    <t>Разумов</t>
  </si>
  <si>
    <t>Василий</t>
  </si>
  <si>
    <t>Самара СДЮСТШ</t>
  </si>
  <si>
    <t>Ст.Загора 102а-105</t>
  </si>
  <si>
    <t>Цибизов</t>
  </si>
  <si>
    <t>Владимир</t>
  </si>
  <si>
    <t>Александрович</t>
  </si>
  <si>
    <t>Товарна 17а-35</t>
  </si>
  <si>
    <t>Бугорков</t>
  </si>
  <si>
    <t>Юрий</t>
  </si>
  <si>
    <t>Витальевич</t>
  </si>
  <si>
    <t>Саратов ГКДЮСШ КСДЮСТШ</t>
  </si>
  <si>
    <t>Производственная 44-143</t>
  </si>
  <si>
    <t>Открытые всероссийские соревнования "Юный морской многоборец"</t>
  </si>
  <si>
    <t>П Р О Т О К О Л</t>
  </si>
  <si>
    <t>мандатной комиссии</t>
  </si>
  <si>
    <t>Мальчики 2005-2006 г.р.</t>
  </si>
  <si>
    <t>1.1</t>
  </si>
  <si>
    <t xml:space="preserve">Каширин </t>
  </si>
  <si>
    <t>Игоревич</t>
  </si>
  <si>
    <t>Екатеринбург-1</t>
  </si>
  <si>
    <t>1ю</t>
  </si>
  <si>
    <t>ул. Гурзуфская 16 кв.77</t>
  </si>
  <si>
    <t>1.2</t>
  </si>
  <si>
    <t xml:space="preserve">Чеботин </t>
  </si>
  <si>
    <t>Лев</t>
  </si>
  <si>
    <t>Крауля 86, кВ 109-110</t>
  </si>
  <si>
    <t>1.3</t>
  </si>
  <si>
    <t xml:space="preserve">Вострецов </t>
  </si>
  <si>
    <t>Ярослав</t>
  </si>
  <si>
    <t>ул. Черепанова д.18 кв. 79</t>
  </si>
  <si>
    <t>1.4</t>
  </si>
  <si>
    <t xml:space="preserve">Димов </t>
  </si>
  <si>
    <t>Даниил</t>
  </si>
  <si>
    <t>ул.Циолковского, 32-72</t>
  </si>
  <si>
    <t>2.1</t>
  </si>
  <si>
    <t>Деев</t>
  </si>
  <si>
    <t>Максим</t>
  </si>
  <si>
    <t>Воронеж-1</t>
  </si>
  <si>
    <t xml:space="preserve">Космонавтов </t>
  </si>
  <si>
    <t>2.2</t>
  </si>
  <si>
    <t>Журавков</t>
  </si>
  <si>
    <t>Илья</t>
  </si>
  <si>
    <t>Дмитриевич</t>
  </si>
  <si>
    <t>Курская д.48</t>
  </si>
  <si>
    <t>2.3</t>
  </si>
  <si>
    <t>Пирожков</t>
  </si>
  <si>
    <t>Пётр</t>
  </si>
  <si>
    <t>Каспийская д.26</t>
  </si>
  <si>
    <t>2.4</t>
  </si>
  <si>
    <t xml:space="preserve">Крючков </t>
  </si>
  <si>
    <t>Помяловского 16-3</t>
  </si>
  <si>
    <t>3.1</t>
  </si>
  <si>
    <t xml:space="preserve">Конеев </t>
  </si>
  <si>
    <t xml:space="preserve">Павел </t>
  </si>
  <si>
    <t>Растямович</t>
  </si>
  <si>
    <t>Астрахань-1</t>
  </si>
  <si>
    <t>Туапсинская 30</t>
  </si>
  <si>
    <t>3.2</t>
  </si>
  <si>
    <t xml:space="preserve">Латышов </t>
  </si>
  <si>
    <t>Никита</t>
  </si>
  <si>
    <t>Медиков 7-106</t>
  </si>
  <si>
    <t>3.3</t>
  </si>
  <si>
    <t xml:space="preserve">Джумангазиев </t>
  </si>
  <si>
    <t>Данияр</t>
  </si>
  <si>
    <t>Расулович</t>
  </si>
  <si>
    <t>1 ю</t>
  </si>
  <si>
    <t>Степана Здоровцева 10-73</t>
  </si>
  <si>
    <t>3.4</t>
  </si>
  <si>
    <t xml:space="preserve">Манякин </t>
  </si>
  <si>
    <t>Николай</t>
  </si>
  <si>
    <t>Кубанская 29-15</t>
  </si>
  <si>
    <t>4.1</t>
  </si>
  <si>
    <t>Якунин</t>
  </si>
  <si>
    <t>Ульяновск-1</t>
  </si>
  <si>
    <t>1 юн.</t>
  </si>
  <si>
    <t>ул. Полбина, 61 - 128</t>
  </si>
  <si>
    <t>4.2</t>
  </si>
  <si>
    <t>Турчин</t>
  </si>
  <si>
    <t>п.Дачный, 
1-й Сельденский, 15 - 2</t>
  </si>
  <si>
    <t>4.3</t>
  </si>
  <si>
    <t>Нигматуллин</t>
  </si>
  <si>
    <t>Айдар</t>
  </si>
  <si>
    <t>Аделевич</t>
  </si>
  <si>
    <t>ул.Кролюницкого, 34 - 42</t>
  </si>
  <si>
    <t>4.4</t>
  </si>
  <si>
    <t>Хаяров</t>
  </si>
  <si>
    <t>Инсафович</t>
  </si>
  <si>
    <t>ул. Северный Венец, 20 - 15</t>
  </si>
  <si>
    <t>- 2 -</t>
  </si>
  <si>
    <t>5.1</t>
  </si>
  <si>
    <t xml:space="preserve">Зыков </t>
  </si>
  <si>
    <t>Павлович</t>
  </si>
  <si>
    <t>Ижевск-1</t>
  </si>
  <si>
    <t>ул.8-я подлесная 44-84</t>
  </si>
  <si>
    <t>5.2</t>
  </si>
  <si>
    <t xml:space="preserve">Фоминых </t>
  </si>
  <si>
    <t>Георгий</t>
  </si>
  <si>
    <t>ул.К.Маркса 312-85</t>
  </si>
  <si>
    <t>5.3</t>
  </si>
  <si>
    <t xml:space="preserve">Максимов </t>
  </si>
  <si>
    <t>ул.8-я подлесная 34-8</t>
  </si>
  <si>
    <t>5.4</t>
  </si>
  <si>
    <t xml:space="preserve">Олейников </t>
  </si>
  <si>
    <t>Михайлович</t>
  </si>
  <si>
    <t>Пушкинская 195-70</t>
  </si>
  <si>
    <t>6.1</t>
  </si>
  <si>
    <t>Бородков</t>
  </si>
  <si>
    <t xml:space="preserve"> Кирила</t>
  </si>
  <si>
    <t xml:space="preserve"> Алексеевич</t>
  </si>
  <si>
    <t>Рыбинск-1</t>
  </si>
  <si>
    <t xml:space="preserve"> ул. Волочаевская 49</t>
  </si>
  <si>
    <t>6.2</t>
  </si>
  <si>
    <t>Шинин</t>
  </si>
  <si>
    <t xml:space="preserve"> Данила</t>
  </si>
  <si>
    <t xml:space="preserve"> Андреевич</t>
  </si>
  <si>
    <t xml:space="preserve"> ул. К. Либнехта 9-13</t>
  </si>
  <si>
    <t>6.3</t>
  </si>
  <si>
    <t>Панакушин</t>
  </si>
  <si>
    <t xml:space="preserve"> Владимирович</t>
  </si>
  <si>
    <t xml:space="preserve"> 1ю</t>
  </si>
  <si>
    <t xml:space="preserve"> ул. Кустова 2-191</t>
  </si>
  <si>
    <t>6.4</t>
  </si>
  <si>
    <t xml:space="preserve"> Артём</t>
  </si>
  <si>
    <t xml:space="preserve"> ул. Ворошилова 34-25</t>
  </si>
  <si>
    <t>7.1</t>
  </si>
  <si>
    <t>Ермак</t>
  </si>
  <si>
    <t>Олегович</t>
  </si>
  <si>
    <t>Новороссийск</t>
  </si>
  <si>
    <t>7.2</t>
  </si>
  <si>
    <t>Якимов</t>
  </si>
  <si>
    <t xml:space="preserve">Данил </t>
  </si>
  <si>
    <t>Иванович</t>
  </si>
  <si>
    <t>7.3</t>
  </si>
  <si>
    <t>Горпиненко</t>
  </si>
  <si>
    <t>7.4</t>
  </si>
  <si>
    <t>Марков</t>
  </si>
  <si>
    <t>Юрьевич</t>
  </si>
  <si>
    <t>8.1</t>
  </si>
  <si>
    <t xml:space="preserve">Дроздов </t>
  </si>
  <si>
    <t>Астрахань-2</t>
  </si>
  <si>
    <t>2 ю</t>
  </si>
  <si>
    <t>Жилая 10/2-65</t>
  </si>
  <si>
    <t>8.2</t>
  </si>
  <si>
    <t>Мотузов</t>
  </si>
  <si>
    <t>Владислав</t>
  </si>
  <si>
    <t>Джамбульская 12-4</t>
  </si>
  <si>
    <t>8.3</t>
  </si>
  <si>
    <t>Покутний</t>
  </si>
  <si>
    <t>Валерьевич</t>
  </si>
  <si>
    <t>1-я Заречная 4/2/2-7</t>
  </si>
  <si>
    <t>8.4</t>
  </si>
  <si>
    <t xml:space="preserve">Курбатов </t>
  </si>
  <si>
    <t>Виктор</t>
  </si>
  <si>
    <t>Каунасская 51-95</t>
  </si>
  <si>
    <t>9.1</t>
  </si>
  <si>
    <t>Брусов</t>
  </si>
  <si>
    <t xml:space="preserve"> Иван</t>
  </si>
  <si>
    <t xml:space="preserve"> Сергеевич</t>
  </si>
  <si>
    <t>Рыбинск-2</t>
  </si>
  <si>
    <t xml:space="preserve"> ул. Плеханова 34-80</t>
  </si>
  <si>
    <t>9.2</t>
  </si>
  <si>
    <t>Елкин</t>
  </si>
  <si>
    <t xml:space="preserve"> Кирилл</t>
  </si>
  <si>
    <t xml:space="preserve"> Александр</t>
  </si>
  <si>
    <t xml:space="preserve"> ул. Фурманова 17-135</t>
  </si>
  <si>
    <t>9.3</t>
  </si>
  <si>
    <t>Румянцев</t>
  </si>
  <si>
    <t>Павел</t>
  </si>
  <si>
    <t xml:space="preserve"> ул. Фурманова 19-30</t>
  </si>
  <si>
    <t>9.4</t>
  </si>
  <si>
    <t xml:space="preserve">Пугачёв </t>
  </si>
  <si>
    <t xml:space="preserve"> ул. З. Космодемьянской 33-16</t>
  </si>
  <si>
    <t>- 3 -</t>
  </si>
  <si>
    <t>10.1</t>
  </si>
  <si>
    <t>Псарёв</t>
  </si>
  <si>
    <t>Роман</t>
  </si>
  <si>
    <t>Воронеж-2</t>
  </si>
  <si>
    <t>Лизюкова д.63 кв.140</t>
  </si>
  <si>
    <t>10.2</t>
  </si>
  <si>
    <t>Мадыкин</t>
  </si>
  <si>
    <t>Хользунова д.70 А кв.41</t>
  </si>
  <si>
    <t>10.3</t>
  </si>
  <si>
    <t>Гололобов</t>
  </si>
  <si>
    <t>Егор</t>
  </si>
  <si>
    <t>Андреевич</t>
  </si>
  <si>
    <t>Московский проспект 153-144</t>
  </si>
  <si>
    <t>10.4</t>
  </si>
  <si>
    <t>Маликов</t>
  </si>
  <si>
    <t>Ленинский проспект 136-113</t>
  </si>
  <si>
    <t>11.1</t>
  </si>
  <si>
    <t xml:space="preserve">Порсев </t>
  </si>
  <si>
    <t>Екатеринбург-2</t>
  </si>
  <si>
    <t xml:space="preserve"> ул. Черепанова, 12-33</t>
  </si>
  <si>
    <t>11.2</t>
  </si>
  <si>
    <t xml:space="preserve">Мутьянов </t>
  </si>
  <si>
    <t>ул.Решетникова 4-42</t>
  </si>
  <si>
    <t>11.3</t>
  </si>
  <si>
    <t xml:space="preserve">Киприянов </t>
  </si>
  <si>
    <t>ул.Шаумяна 87 - 229</t>
  </si>
  <si>
    <t>11.4</t>
  </si>
  <si>
    <t xml:space="preserve">Лазаренко </t>
  </si>
  <si>
    <t>Андрей</t>
  </si>
  <si>
    <t>ул.Ясная 20д-59</t>
  </si>
  <si>
    <t>11.6</t>
  </si>
  <si>
    <t>12.1</t>
  </si>
  <si>
    <t>Куренков</t>
  </si>
  <si>
    <t>Денисович</t>
  </si>
  <si>
    <t>Ульяновск-2</t>
  </si>
  <si>
    <t>2 юн.</t>
  </si>
  <si>
    <t>ул. Минаева, 12-41</t>
  </si>
  <si>
    <t>12.2</t>
  </si>
  <si>
    <t>Пазушкин</t>
  </si>
  <si>
    <t>ул. Докучаева, 18-44</t>
  </si>
  <si>
    <t>12.3</t>
  </si>
  <si>
    <t>Григорий</t>
  </si>
  <si>
    <t>б/р</t>
  </si>
  <si>
    <t>пер. Ульяновский, 20</t>
  </si>
  <si>
    <t>12.4</t>
  </si>
  <si>
    <t>Панов</t>
  </si>
  <si>
    <t>Ильич</t>
  </si>
  <si>
    <t>ул.Красноармейская, 152а-2к</t>
  </si>
  <si>
    <t>13.1</t>
  </si>
  <si>
    <t xml:space="preserve">Сарычев </t>
  </si>
  <si>
    <t>Глеб</t>
  </si>
  <si>
    <t>Ижевск-2</t>
  </si>
  <si>
    <t>ул.Металистов 23-58</t>
  </si>
  <si>
    <t>13.2</t>
  </si>
  <si>
    <t xml:space="preserve">Рейх </t>
  </si>
  <si>
    <t>Матвей</t>
  </si>
  <si>
    <t>30 лет победы 26-14</t>
  </si>
  <si>
    <t>13.3</t>
  </si>
  <si>
    <t xml:space="preserve">Мухаметшин  </t>
  </si>
  <si>
    <t>Равиль</t>
  </si>
  <si>
    <t>Русланович</t>
  </si>
  <si>
    <t>30 лет победы 49-31</t>
  </si>
  <si>
    <t>13.4</t>
  </si>
  <si>
    <t xml:space="preserve">Хисамбиев </t>
  </si>
  <si>
    <t xml:space="preserve">Богдан </t>
  </si>
  <si>
    <t xml:space="preserve">Эдуардович </t>
  </si>
  <si>
    <t>Песочная 36 кв.33</t>
  </si>
  <si>
    <t>14.1</t>
  </si>
  <si>
    <t>Курушин</t>
  </si>
  <si>
    <t>Данила</t>
  </si>
  <si>
    <t>Антонович</t>
  </si>
  <si>
    <t>Ульяновск-3</t>
  </si>
  <si>
    <t>ул. Полбина, 28 - 23</t>
  </si>
  <si>
    <t>14.2</t>
  </si>
  <si>
    <t>Чашкин</t>
  </si>
  <si>
    <t>Вадим</t>
  </si>
  <si>
    <t>Геннадьевич</t>
  </si>
  <si>
    <t>бульвар. Архитекторов, 1 - 85</t>
  </si>
  <si>
    <t>14.3</t>
  </si>
  <si>
    <t>Угарин</t>
  </si>
  <si>
    <t>ул. Радищева,126-110</t>
  </si>
  <si>
    <t>14.4</t>
  </si>
  <si>
    <t>Валиуллов</t>
  </si>
  <si>
    <t>Руслан</t>
  </si>
  <si>
    <t>Ренатович</t>
  </si>
  <si>
    <t>ул.Мичурина, 41</t>
  </si>
  <si>
    <t>15.1</t>
  </si>
  <si>
    <t>Орехов</t>
  </si>
  <si>
    <t>Воронеж-3</t>
  </si>
  <si>
    <t>Лейтенанта Цветкова 98</t>
  </si>
  <si>
    <t>15.2</t>
  </si>
  <si>
    <t xml:space="preserve">Турукин </t>
  </si>
  <si>
    <t>Димитрова 6-185</t>
  </si>
  <si>
    <t>15.3</t>
  </si>
  <si>
    <t xml:space="preserve">Кузнецов </t>
  </si>
  <si>
    <t>Баррикадная 7А-133</t>
  </si>
  <si>
    <t>15.4</t>
  </si>
  <si>
    <t>Киреев</t>
  </si>
  <si>
    <t>Остужева 46-45</t>
  </si>
  <si>
    <t>16.1</t>
  </si>
  <si>
    <t xml:space="preserve">Бондаренко </t>
  </si>
  <si>
    <t>Романович</t>
  </si>
  <si>
    <t>Воронеж-лично</t>
  </si>
  <si>
    <t>Ленинский проспект 132-26</t>
  </si>
  <si>
    <t>16.2</t>
  </si>
  <si>
    <t>Дроздов</t>
  </si>
  <si>
    <t>Борисович</t>
  </si>
  <si>
    <t>Екатеринбург-лично</t>
  </si>
  <si>
    <t>ул.Шейнкмана 111-342</t>
  </si>
  <si>
    <t>16.3</t>
  </si>
  <si>
    <t>Фёдоров</t>
  </si>
  <si>
    <t>Рыбинск-лично</t>
  </si>
  <si>
    <t xml:space="preserve"> ул. Ленина 161-11</t>
  </si>
  <si>
    <t>16.4</t>
  </si>
  <si>
    <t xml:space="preserve">Король </t>
  </si>
  <si>
    <t>Ян</t>
  </si>
  <si>
    <t>Ижевск-лично</t>
  </si>
  <si>
    <t>7-я подлесная 28-38</t>
  </si>
  <si>
    <t>17.1</t>
  </si>
  <si>
    <t>Тишин</t>
  </si>
  <si>
    <t>Арсений</t>
  </si>
  <si>
    <t>2006</t>
  </si>
  <si>
    <t>Металлистов 34-35</t>
  </si>
  <si>
    <t>17.2</t>
  </si>
  <si>
    <t>17.3</t>
  </si>
  <si>
    <t>17.4</t>
  </si>
  <si>
    <t>18.1</t>
  </si>
  <si>
    <t>18.2</t>
  </si>
  <si>
    <t>18.3</t>
  </si>
  <si>
    <t>18.4</t>
  </si>
  <si>
    <t>19.1</t>
  </si>
  <si>
    <t>19.2</t>
  </si>
  <si>
    <t>19.3</t>
  </si>
  <si>
    <t>19.4</t>
  </si>
  <si>
    <t>Стартовый протокол по плаванию</t>
  </si>
  <si>
    <t>Мальчики 10-12 лет</t>
  </si>
  <si>
    <t>г.Пенза,ДВС ,30 марта 2004г.</t>
  </si>
  <si>
    <t>Заплыв 5</t>
  </si>
  <si>
    <t>Результат</t>
  </si>
  <si>
    <t xml:space="preserve"> </t>
  </si>
  <si>
    <t>Заплыв 6</t>
  </si>
  <si>
    <t>Заплыв 7</t>
  </si>
  <si>
    <t>Заплыв 8</t>
  </si>
  <si>
    <t>стр 2</t>
  </si>
  <si>
    <t>Заплыв 9</t>
  </si>
  <si>
    <t>Заплыв 10</t>
  </si>
  <si>
    <t>Главный секретарь соревнований,судья РК</t>
  </si>
  <si>
    <t>Плавание</t>
  </si>
  <si>
    <t>Предварительный протокол</t>
  </si>
  <si>
    <t>Проверено</t>
  </si>
  <si>
    <t>Очки</t>
  </si>
  <si>
    <t>Место</t>
  </si>
  <si>
    <t>Очки команды</t>
  </si>
  <si>
    <t>Место команды</t>
  </si>
  <si>
    <t>1:07,5</t>
  </si>
  <si>
    <t>1:10,9</t>
  </si>
  <si>
    <t>1:09,3</t>
  </si>
  <si>
    <t>1:15,8</t>
  </si>
  <si>
    <t>1</t>
  </si>
  <si>
    <t>1:12,4</t>
  </si>
  <si>
    <t>1:18,9</t>
  </si>
  <si>
    <t>1:20,5</t>
  </si>
  <si>
    <t>1:25,5</t>
  </si>
  <si>
    <t>2</t>
  </si>
  <si>
    <t>1:12,0</t>
  </si>
  <si>
    <t>1:16,9</t>
  </si>
  <si>
    <t>1:27,7</t>
  </si>
  <si>
    <t>1:19,3</t>
  </si>
  <si>
    <t>3</t>
  </si>
  <si>
    <t>1:14,2</t>
  </si>
  <si>
    <t>1:16,0</t>
  </si>
  <si>
    <t>1:19,2</t>
  </si>
  <si>
    <t>1:18,8</t>
  </si>
  <si>
    <t>4</t>
  </si>
  <si>
    <t>1:15,2</t>
  </si>
  <si>
    <t>1:19,9</t>
  </si>
  <si>
    <t>1:14,6</t>
  </si>
  <si>
    <t>5</t>
  </si>
  <si>
    <t>1:13,5</t>
  </si>
  <si>
    <t>1:18,2</t>
  </si>
  <si>
    <t>1:18,0</t>
  </si>
  <si>
    <t>1:17,3</t>
  </si>
  <si>
    <t>6</t>
  </si>
  <si>
    <t>1:24,9</t>
  </si>
  <si>
    <t>1:23,2</t>
  </si>
  <si>
    <t>1:29,7</t>
  </si>
  <si>
    <t>1:52,7</t>
  </si>
  <si>
    <t>7</t>
  </si>
  <si>
    <t>1:33,8</t>
  </si>
  <si>
    <t>1:23,1</t>
  </si>
  <si>
    <t>1:17,2</t>
  </si>
  <si>
    <t>1:26,7</t>
  </si>
  <si>
    <t>8</t>
  </si>
  <si>
    <t>1:25,6</t>
  </si>
  <si>
    <t>1:29,2</t>
  </si>
  <si>
    <t>1:26,8</t>
  </si>
  <si>
    <t>1:20,1</t>
  </si>
  <si>
    <t>9</t>
  </si>
  <si>
    <t>1:18,3</t>
  </si>
  <si>
    <t>1:28,0</t>
  </si>
  <si>
    <t>10</t>
  </si>
  <si>
    <t>1:12,3</t>
  </si>
  <si>
    <t>1:22,8</t>
  </si>
  <si>
    <t>1:33,6</t>
  </si>
  <si>
    <t>1:29,8</t>
  </si>
  <si>
    <t>11</t>
  </si>
  <si>
    <t>1:25,8</t>
  </si>
  <si>
    <t>1:18,4</t>
  </si>
  <si>
    <t>1:20,4</t>
  </si>
  <si>
    <t>1:28,3</t>
  </si>
  <si>
    <t>12</t>
  </si>
  <si>
    <t>1:36,6</t>
  </si>
  <si>
    <t>1:20,3</t>
  </si>
  <si>
    <t>1:38,4</t>
  </si>
  <si>
    <t>2:15,2</t>
  </si>
  <si>
    <t>13</t>
  </si>
  <si>
    <t>1:25,0</t>
  </si>
  <si>
    <t>1:43,3</t>
  </si>
  <si>
    <t>1:24,4</t>
  </si>
  <si>
    <t>1:21,8</t>
  </si>
  <si>
    <t>14</t>
  </si>
  <si>
    <t>дискв.</t>
  </si>
  <si>
    <t>1:25,4</t>
  </si>
  <si>
    <t>15</t>
  </si>
  <si>
    <t>1:58,8</t>
  </si>
  <si>
    <t>1:29,3</t>
  </si>
  <si>
    <t>16</t>
  </si>
  <si>
    <t>1:49,8</t>
  </si>
  <si>
    <t>н/ст</t>
  </si>
  <si>
    <t>17</t>
  </si>
  <si>
    <t>18</t>
  </si>
  <si>
    <t>19</t>
  </si>
  <si>
    <t>Стартовый протокол по бегу</t>
  </si>
  <si>
    <t>г.Пенза,Спорткомплекс "Рубин" , 01апреля 2004г.</t>
  </si>
  <si>
    <t>Забег</t>
  </si>
  <si>
    <t>Бег</t>
  </si>
  <si>
    <t>Юногши 2005-2006 г.р.</t>
  </si>
  <si>
    <t>1:11,5</t>
  </si>
  <si>
    <t>1:13,4</t>
  </si>
  <si>
    <t>1:11,3</t>
  </si>
  <si>
    <t>1:10,4</t>
  </si>
  <si>
    <t>1:14,7</t>
  </si>
  <si>
    <t>1:09,2</t>
  </si>
  <si>
    <t>1:13,3</t>
  </si>
  <si>
    <t>1:12,8</t>
  </si>
  <si>
    <t>1:15,7</t>
  </si>
  <si>
    <t>1:10,7</t>
  </si>
  <si>
    <t>1:29,4</t>
  </si>
  <si>
    <t>1:13,2</t>
  </si>
  <si>
    <t>1:11,8</t>
  </si>
  <si>
    <t>1:08,7</t>
  </si>
  <si>
    <t>1:11,0</t>
  </si>
  <si>
    <t>1:13,1</t>
  </si>
  <si>
    <t>1:12,1</t>
  </si>
  <si>
    <t>1:10,8</t>
  </si>
  <si>
    <t>1:09,9</t>
  </si>
  <si>
    <t>1:23,0</t>
  </si>
  <si>
    <t>1:22,9</t>
  </si>
  <si>
    <t>1:15,9</t>
  </si>
  <si>
    <t>1:33,9</t>
  </si>
  <si>
    <t>1:20,0</t>
  </si>
  <si>
    <t>1:37,0</t>
  </si>
  <si>
    <t>1:16,1</t>
  </si>
  <si>
    <t>1:15,3</t>
  </si>
  <si>
    <t>1:25,1</t>
  </si>
  <si>
    <t>1:16,5</t>
  </si>
  <si>
    <t>1:16,2</t>
  </si>
  <si>
    <t>1:14,9</t>
  </si>
  <si>
    <t>1:11,4</t>
  </si>
  <si>
    <t>1:14,8</t>
  </si>
  <si>
    <t>1:10,1</t>
  </si>
  <si>
    <t>1:16,8</t>
  </si>
  <si>
    <t>1:20,9</t>
  </si>
  <si>
    <t>1:27,5</t>
  </si>
  <si>
    <t>1:43,4</t>
  </si>
  <si>
    <t>1:29,5</t>
  </si>
  <si>
    <t>1:15,0</t>
  </si>
  <si>
    <t>1:12,9</t>
  </si>
  <si>
    <t>1:14,3</t>
  </si>
  <si>
    <t>1:20,2</t>
  </si>
  <si>
    <t>1:14,0</t>
  </si>
  <si>
    <t>1:30,5</t>
  </si>
  <si>
    <t>1:25,2</t>
  </si>
  <si>
    <t>1:19,6</t>
  </si>
  <si>
    <t>Двоеборье</t>
  </si>
  <si>
    <t>Плавание очки</t>
  </si>
  <si>
    <t>Бег очки</t>
  </si>
  <si>
    <t>Двоеб. Очки</t>
  </si>
  <si>
    <t>С В О Д Н Ы Й    П Р О Т О К О Л</t>
  </si>
  <si>
    <t>Наименование ко-манды область, город</t>
  </si>
  <si>
    <t>Сумма очков</t>
  </si>
  <si>
    <t>Общее место</t>
  </si>
  <si>
    <t>Общее место команд</t>
  </si>
  <si>
    <t>время</t>
  </si>
  <si>
    <t>очки</t>
  </si>
  <si>
    <t>место</t>
  </si>
  <si>
    <t>Мальчики</t>
  </si>
  <si>
    <t>Дев</t>
  </si>
  <si>
    <t>Команда</t>
  </si>
  <si>
    <t>личные результаты</t>
  </si>
  <si>
    <t>командные результаты</t>
  </si>
  <si>
    <t>№</t>
  </si>
  <si>
    <t>Девочки</t>
  </si>
  <si>
    <t>КМС</t>
  </si>
  <si>
    <t>Таблица оценки результатов соревнований по плав. на дистанции 100 м</t>
  </si>
  <si>
    <t>МлМальчики</t>
  </si>
  <si>
    <t>1 сек-10 очков</t>
  </si>
  <si>
    <t>1000 очков</t>
  </si>
  <si>
    <t>0:50,0</t>
  </si>
  <si>
    <t>0:50,1</t>
  </si>
  <si>
    <t>Блок</t>
  </si>
  <si>
    <t>0:50,2</t>
  </si>
  <si>
    <t>A</t>
  </si>
  <si>
    <t>0:50,3</t>
  </si>
  <si>
    <t>B</t>
  </si>
  <si>
    <t>0:50,4</t>
  </si>
  <si>
    <t>0:50,5</t>
  </si>
  <si>
    <t>0:50,6</t>
  </si>
  <si>
    <t>0:50,7</t>
  </si>
  <si>
    <t>0:50,8</t>
  </si>
  <si>
    <t>0:50,9</t>
  </si>
  <si>
    <t>0:51,0</t>
  </si>
  <si>
    <t>0:51,1</t>
  </si>
  <si>
    <t>0:51,2</t>
  </si>
  <si>
    <t>0:51,3</t>
  </si>
  <si>
    <t>0:51,4</t>
  </si>
  <si>
    <t>0:51,5</t>
  </si>
  <si>
    <t>0:51,6</t>
  </si>
  <si>
    <t>0:51,7</t>
  </si>
  <si>
    <t>0:51,8</t>
  </si>
  <si>
    <t>0:51,9</t>
  </si>
  <si>
    <t>0:52,0</t>
  </si>
  <si>
    <t>0:52,1</t>
  </si>
  <si>
    <t>0:52,2</t>
  </si>
  <si>
    <t>0:52,3</t>
  </si>
  <si>
    <t>0:52,4</t>
  </si>
  <si>
    <t>0:52,5</t>
  </si>
  <si>
    <t>0:52,6</t>
  </si>
  <si>
    <t>0:52,7</t>
  </si>
  <si>
    <t>0:52,8</t>
  </si>
  <si>
    <t>0:52,9</t>
  </si>
  <si>
    <t>0:53,0</t>
  </si>
  <si>
    <t>0:53,1</t>
  </si>
  <si>
    <t>0:53,2</t>
  </si>
  <si>
    <t>0:53,3</t>
  </si>
  <si>
    <t>0:53,4</t>
  </si>
  <si>
    <t>0:53,5</t>
  </si>
  <si>
    <t>0:53,6</t>
  </si>
  <si>
    <t>0:53,7</t>
  </si>
  <si>
    <t>0:53,8</t>
  </si>
  <si>
    <t>0:53,9</t>
  </si>
  <si>
    <t>0:54,0</t>
  </si>
  <si>
    <t>0:54,1</t>
  </si>
  <si>
    <t>0:54,2</t>
  </si>
  <si>
    <t>0:54,3</t>
  </si>
  <si>
    <t>0:54,4</t>
  </si>
  <si>
    <t>0:54,5</t>
  </si>
  <si>
    <t>0:54,6</t>
  </si>
  <si>
    <t>0:54,7</t>
  </si>
  <si>
    <t>0:54,8</t>
  </si>
  <si>
    <t>0:54,9</t>
  </si>
  <si>
    <t>0:55,0</t>
  </si>
  <si>
    <t>0:55,1</t>
  </si>
  <si>
    <t>0:55,2</t>
  </si>
  <si>
    <t>0:55,3</t>
  </si>
  <si>
    <t>0:55,4</t>
  </si>
  <si>
    <t>0:55,5</t>
  </si>
  <si>
    <t>0:55,6</t>
  </si>
  <si>
    <t>0:55,7</t>
  </si>
  <si>
    <t>0:55,8</t>
  </si>
  <si>
    <t>0:55,9</t>
  </si>
  <si>
    <t>0:56,0</t>
  </si>
  <si>
    <t>0:56,1</t>
  </si>
  <si>
    <t>0:56,2</t>
  </si>
  <si>
    <t>0:56,3</t>
  </si>
  <si>
    <t>0:56,4</t>
  </si>
  <si>
    <t>0:56,5</t>
  </si>
  <si>
    <t>0:56,6</t>
  </si>
  <si>
    <t>0:56,7</t>
  </si>
  <si>
    <t>0:56,8</t>
  </si>
  <si>
    <t>0:56,9</t>
  </si>
  <si>
    <t>0:57,0</t>
  </si>
  <si>
    <t>0:57,1</t>
  </si>
  <si>
    <t>0:57,2</t>
  </si>
  <si>
    <t>0:57,3</t>
  </si>
  <si>
    <t>0:57,4</t>
  </si>
  <si>
    <t>0:57,5</t>
  </si>
  <si>
    <t>0:57,6</t>
  </si>
  <si>
    <t>0:57,7</t>
  </si>
  <si>
    <t>0:57,8</t>
  </si>
  <si>
    <t>0:57,9</t>
  </si>
  <si>
    <t>0:58,0</t>
  </si>
  <si>
    <t>0:58,1</t>
  </si>
  <si>
    <t>0:58,2</t>
  </si>
  <si>
    <t>0:58,3</t>
  </si>
  <si>
    <t>0:58,4</t>
  </si>
  <si>
    <t>0:58,5</t>
  </si>
  <si>
    <t>0:58,6</t>
  </si>
  <si>
    <t>0:58,7</t>
  </si>
  <si>
    <t>0:58,8</t>
  </si>
  <si>
    <t>0:58,9</t>
  </si>
  <si>
    <t>0:59,0</t>
  </si>
  <si>
    <t>0:59,1</t>
  </si>
  <si>
    <t>0:59,2</t>
  </si>
  <si>
    <t>0:59,3</t>
  </si>
  <si>
    <t>0:59,4</t>
  </si>
  <si>
    <t>0:59,5</t>
  </si>
  <si>
    <t>0:59,6</t>
  </si>
  <si>
    <t>0:59,7</t>
  </si>
  <si>
    <t>0:59,8</t>
  </si>
  <si>
    <t>0:59,9</t>
  </si>
  <si>
    <t>1:00,0</t>
  </si>
  <si>
    <t>1:00,1</t>
  </si>
  <si>
    <t>1:00,2</t>
  </si>
  <si>
    <t>1:00,3</t>
  </si>
  <si>
    <t>1:00,4</t>
  </si>
  <si>
    <t>1:00,5</t>
  </si>
  <si>
    <t>1:00,6</t>
  </si>
  <si>
    <t>1:00,7</t>
  </si>
  <si>
    <t>1:00,8</t>
  </si>
  <si>
    <t>1:00,9</t>
  </si>
  <si>
    <t>1:01,0</t>
  </si>
  <si>
    <t>1:01,1</t>
  </si>
  <si>
    <t>1:01,2</t>
  </si>
  <si>
    <t>1:01,3</t>
  </si>
  <si>
    <t>1:01,4</t>
  </si>
  <si>
    <t>1:01,5</t>
  </si>
  <si>
    <t>1:01,6</t>
  </si>
  <si>
    <t>1:01,7</t>
  </si>
  <si>
    <t>1:01,8</t>
  </si>
  <si>
    <t>1:01,9</t>
  </si>
  <si>
    <t>1:02,0</t>
  </si>
  <si>
    <t>1:02,1</t>
  </si>
  <si>
    <t>1:02,2</t>
  </si>
  <si>
    <t>1:02,3</t>
  </si>
  <si>
    <t>1:02,4</t>
  </si>
  <si>
    <t>1:02,5</t>
  </si>
  <si>
    <t>1:02,6</t>
  </si>
  <si>
    <t>1:02,7</t>
  </si>
  <si>
    <t>1:02,8</t>
  </si>
  <si>
    <t>1:02,9</t>
  </si>
  <si>
    <t>1:03,0</t>
  </si>
  <si>
    <t>1:03,1</t>
  </si>
  <si>
    <t>1:03,2</t>
  </si>
  <si>
    <t>1:03,3</t>
  </si>
  <si>
    <t>1:03,4</t>
  </si>
  <si>
    <t>1:03,5</t>
  </si>
  <si>
    <t>1:03,6</t>
  </si>
  <si>
    <t>1:03,7</t>
  </si>
  <si>
    <t>1:03,8</t>
  </si>
  <si>
    <t>1:03,9</t>
  </si>
  <si>
    <t>1:04,0</t>
  </si>
  <si>
    <t>1:04,1</t>
  </si>
  <si>
    <t>1:04,2</t>
  </si>
  <si>
    <t>1:04,3</t>
  </si>
  <si>
    <t>1:04,4</t>
  </si>
  <si>
    <t>1:04,5</t>
  </si>
  <si>
    <t>1:04,6</t>
  </si>
  <si>
    <t>1:04,7</t>
  </si>
  <si>
    <t>1:04,8</t>
  </si>
  <si>
    <t>1:04,9</t>
  </si>
  <si>
    <t>1:05,0</t>
  </si>
  <si>
    <t>1:05,1</t>
  </si>
  <si>
    <t>1:05,2</t>
  </si>
  <si>
    <t>1:05,3</t>
  </si>
  <si>
    <t>1:05,4</t>
  </si>
  <si>
    <t>1:05,5</t>
  </si>
  <si>
    <t>1:05,6</t>
  </si>
  <si>
    <t>1:05,7</t>
  </si>
  <si>
    <t>1:05,8</t>
  </si>
  <si>
    <t>1:05,9</t>
  </si>
  <si>
    <t>1:06,0</t>
  </si>
  <si>
    <t>1:06,1</t>
  </si>
  <si>
    <t>1:06,2</t>
  </si>
  <si>
    <t>1:06,3</t>
  </si>
  <si>
    <t>1:06,4</t>
  </si>
  <si>
    <t>1:06,5</t>
  </si>
  <si>
    <t>1:06,6</t>
  </si>
  <si>
    <t>1:06,7</t>
  </si>
  <si>
    <t>1:06,8</t>
  </si>
  <si>
    <t>1:06,9</t>
  </si>
  <si>
    <t>1:07,0</t>
  </si>
  <si>
    <t>1:07,1</t>
  </si>
  <si>
    <t>1:07,2</t>
  </si>
  <si>
    <t>1:07,3</t>
  </si>
  <si>
    <t>1:07,4</t>
  </si>
  <si>
    <t>1:07,6</t>
  </si>
  <si>
    <t>1:07,7</t>
  </si>
  <si>
    <t>1:07,8</t>
  </si>
  <si>
    <t>1:07,9</t>
  </si>
  <si>
    <t>1:08,0</t>
  </si>
  <si>
    <t>1:08,1</t>
  </si>
  <si>
    <t>1:08,2</t>
  </si>
  <si>
    <t>1:08,3</t>
  </si>
  <si>
    <t>1:08,4</t>
  </si>
  <si>
    <t>1:08,5</t>
  </si>
  <si>
    <t>1:08,6</t>
  </si>
  <si>
    <t>1:08,8</t>
  </si>
  <si>
    <t>1:08,9</t>
  </si>
  <si>
    <t>1:09,0</t>
  </si>
  <si>
    <t>1:09,1</t>
  </si>
  <si>
    <t>1:09,4</t>
  </si>
  <si>
    <t>1:09,5</t>
  </si>
  <si>
    <t>1:09,6</t>
  </si>
  <si>
    <t>1:09,7</t>
  </si>
  <si>
    <t>1:09,8</t>
  </si>
  <si>
    <t>1:10,0</t>
  </si>
  <si>
    <t>1:10,2</t>
  </si>
  <si>
    <t>1:10,3</t>
  </si>
  <si>
    <t>1:10,5</t>
  </si>
  <si>
    <t>1:10,6</t>
  </si>
  <si>
    <t>1:11,1</t>
  </si>
  <si>
    <t>1:11,2</t>
  </si>
  <si>
    <t>1:11,6</t>
  </si>
  <si>
    <t>1:11,7</t>
  </si>
  <si>
    <t>1:11,9</t>
  </si>
  <si>
    <t>1:12,2</t>
  </si>
  <si>
    <t>1:12,5</t>
  </si>
  <si>
    <t>1:12,6</t>
  </si>
  <si>
    <t>1:12,7</t>
  </si>
  <si>
    <t>1:13,0</t>
  </si>
  <si>
    <t>1:13,6</t>
  </si>
  <si>
    <t>1:13,7</t>
  </si>
  <si>
    <t>1:13,8</t>
  </si>
  <si>
    <t>1:13,9</t>
  </si>
  <si>
    <t>1:14,1</t>
  </si>
  <si>
    <t>1:14,4</t>
  </si>
  <si>
    <t>1:14,5</t>
  </si>
  <si>
    <t>1:15,1</t>
  </si>
  <si>
    <t>1:15,4</t>
  </si>
  <si>
    <t>1:15,5</t>
  </si>
  <si>
    <t>1:15,6</t>
  </si>
  <si>
    <t>1:16,3</t>
  </si>
  <si>
    <t>1:16,4</t>
  </si>
  <si>
    <t>1:16,6</t>
  </si>
  <si>
    <t>1:16,7</t>
  </si>
  <si>
    <t>1:17,0</t>
  </si>
  <si>
    <t>1:17,1</t>
  </si>
  <si>
    <t>1:17,4</t>
  </si>
  <si>
    <t>1:17,5</t>
  </si>
  <si>
    <t>1:17,6</t>
  </si>
  <si>
    <t>1:17,7</t>
  </si>
  <si>
    <t>1:17,8</t>
  </si>
  <si>
    <t>1:17,9</t>
  </si>
  <si>
    <t>1:18,1</t>
  </si>
  <si>
    <t>1:18,5</t>
  </si>
  <si>
    <t>1:18,6</t>
  </si>
  <si>
    <t>1:18,7</t>
  </si>
  <si>
    <t>1:19,0</t>
  </si>
  <si>
    <t>1:19,1</t>
  </si>
  <si>
    <t>1:19,4</t>
  </si>
  <si>
    <t>1:19,5</t>
  </si>
  <si>
    <t>1:19,7</t>
  </si>
  <si>
    <t>1:19,8</t>
  </si>
  <si>
    <t>1:20,6</t>
  </si>
  <si>
    <t>1:20,7</t>
  </si>
  <si>
    <t>1:20,8</t>
  </si>
  <si>
    <t>1:21,0</t>
  </si>
  <si>
    <t>1:21,1</t>
  </si>
  <si>
    <t>1:21,2</t>
  </si>
  <si>
    <t>1:21,3</t>
  </si>
  <si>
    <t>1:21,4</t>
  </si>
  <si>
    <t>1:21,5</t>
  </si>
  <si>
    <t>1:21,6</t>
  </si>
  <si>
    <t>1:21,7</t>
  </si>
  <si>
    <t>1:21,9</t>
  </si>
  <si>
    <t>1:22,0</t>
  </si>
  <si>
    <t>1:22,1</t>
  </si>
  <si>
    <t>1:22,2</t>
  </si>
  <si>
    <t>1:22,3</t>
  </si>
  <si>
    <t>1:22,4</t>
  </si>
  <si>
    <t>1:22,5</t>
  </si>
  <si>
    <t>1:22,6</t>
  </si>
  <si>
    <t>1:22,7</t>
  </si>
  <si>
    <t>1:23,3</t>
  </si>
  <si>
    <t>1:23,4</t>
  </si>
  <si>
    <t>1:23,5</t>
  </si>
  <si>
    <t>1:23,6</t>
  </si>
  <si>
    <t>1:23,7</t>
  </si>
  <si>
    <t>1:23,8</t>
  </si>
  <si>
    <t>1:23,9</t>
  </si>
  <si>
    <t>1:24,0</t>
  </si>
  <si>
    <t>1:24,1</t>
  </si>
  <si>
    <t>1:24,2</t>
  </si>
  <si>
    <t>1:24,3</t>
  </si>
  <si>
    <t>1:24,5</t>
  </si>
  <si>
    <t>1:24,6</t>
  </si>
  <si>
    <t>1:24,7</t>
  </si>
  <si>
    <t>1:24,8</t>
  </si>
  <si>
    <t>1:25,3</t>
  </si>
  <si>
    <t>1:25,7</t>
  </si>
  <si>
    <t>1:25,9</t>
  </si>
  <si>
    <t>1:26,0</t>
  </si>
  <si>
    <t>1:26,1</t>
  </si>
  <si>
    <t>1:26,2</t>
  </si>
  <si>
    <t>1:26,3</t>
  </si>
  <si>
    <t>1:26,4</t>
  </si>
  <si>
    <t>1:26,5</t>
  </si>
  <si>
    <t>1:26,6</t>
  </si>
  <si>
    <t>1:26,9</t>
  </si>
  <si>
    <t>1:27,0</t>
  </si>
  <si>
    <t>1:27,1</t>
  </si>
  <si>
    <t>1:27,2</t>
  </si>
  <si>
    <t>1:27,3</t>
  </si>
  <si>
    <t>1:27,4</t>
  </si>
  <si>
    <t>1:27,6</t>
  </si>
  <si>
    <t>1:27,8</t>
  </si>
  <si>
    <t>1:27,9</t>
  </si>
  <si>
    <t>1:28,1</t>
  </si>
  <si>
    <t>1:28,2</t>
  </si>
  <si>
    <t>1:28,4</t>
  </si>
  <si>
    <t>1:28,5</t>
  </si>
  <si>
    <t>1:28,6</t>
  </si>
  <si>
    <t>1:28,7</t>
  </si>
  <si>
    <t>1:28,8</t>
  </si>
  <si>
    <t>1:28,9</t>
  </si>
  <si>
    <t>1:29,0</t>
  </si>
  <si>
    <t>1:29,1</t>
  </si>
  <si>
    <t>1:29,6</t>
  </si>
  <si>
    <t>1:29,9</t>
  </si>
  <si>
    <t>1:30,0</t>
  </si>
  <si>
    <t>1:30,1</t>
  </si>
  <si>
    <t>1:30,2</t>
  </si>
  <si>
    <t>1:30,3</t>
  </si>
  <si>
    <t>1:30,4</t>
  </si>
  <si>
    <t>1:30,6</t>
  </si>
  <si>
    <t>1:30,7</t>
  </si>
  <si>
    <t>1:30,8</t>
  </si>
  <si>
    <t>1:30,9</t>
  </si>
  <si>
    <t>1:31,0</t>
  </si>
  <si>
    <t>1:31,1</t>
  </si>
  <si>
    <t>1:31,2</t>
  </si>
  <si>
    <t>1:31,3</t>
  </si>
  <si>
    <t>1:31,4</t>
  </si>
  <si>
    <t>1:31,5</t>
  </si>
  <si>
    <t>1:31,6</t>
  </si>
  <si>
    <t>1:31,7</t>
  </si>
  <si>
    <t>1:31,8</t>
  </si>
  <si>
    <t>1:31,9</t>
  </si>
  <si>
    <t>1:32,0</t>
  </si>
  <si>
    <t>1:32,1</t>
  </si>
  <si>
    <t>1:32,2</t>
  </si>
  <si>
    <t>1:32,3</t>
  </si>
  <si>
    <t>1:32,4</t>
  </si>
  <si>
    <t>1:32,5</t>
  </si>
  <si>
    <t>1:32,6</t>
  </si>
  <si>
    <t>1:32,7</t>
  </si>
  <si>
    <t>1:32,8</t>
  </si>
  <si>
    <t>1:32,9</t>
  </si>
  <si>
    <t>1:33,0</t>
  </si>
  <si>
    <t>1:33,1</t>
  </si>
  <si>
    <t>1:33,2</t>
  </si>
  <si>
    <t>1:33,3</t>
  </si>
  <si>
    <t>1:33,4</t>
  </si>
  <si>
    <t>1:33,5</t>
  </si>
  <si>
    <t>1:33,7</t>
  </si>
  <si>
    <t>1:34,0</t>
  </si>
  <si>
    <t>1:34,1</t>
  </si>
  <si>
    <t>1:34,2</t>
  </si>
  <si>
    <t>1:34,3</t>
  </si>
  <si>
    <t>1:34,4</t>
  </si>
  <si>
    <t>1:34,5</t>
  </si>
  <si>
    <t>1:34,6</t>
  </si>
  <si>
    <t>1:34,7</t>
  </si>
  <si>
    <t>1:34,8</t>
  </si>
  <si>
    <t>1:34,9</t>
  </si>
  <si>
    <t>1:35,0</t>
  </si>
  <si>
    <t>1:35,1</t>
  </si>
  <si>
    <t>1:35,2</t>
  </si>
  <si>
    <t>1:35,3</t>
  </si>
  <si>
    <t>1:35,4</t>
  </si>
  <si>
    <t>1:35,5</t>
  </si>
  <si>
    <t>1:35,6</t>
  </si>
  <si>
    <t>1:35,7</t>
  </si>
  <si>
    <t>1:35,8</t>
  </si>
  <si>
    <t>1:35,9</t>
  </si>
  <si>
    <t>1:36,0</t>
  </si>
  <si>
    <t>1:36,1</t>
  </si>
  <si>
    <t>1:36,2</t>
  </si>
  <si>
    <t>1:36,3</t>
  </si>
  <si>
    <t>1:36,4</t>
  </si>
  <si>
    <t>1:36,5</t>
  </si>
  <si>
    <t>1:36,7</t>
  </si>
  <si>
    <t>1:36,8</t>
  </si>
  <si>
    <t>1:36,9</t>
  </si>
  <si>
    <t>1:37,1</t>
  </si>
  <si>
    <t>1:37,2</t>
  </si>
  <si>
    <t>1:37,3</t>
  </si>
  <si>
    <t>1:37,4</t>
  </si>
  <si>
    <t>1:37,5</t>
  </si>
  <si>
    <t>1:37,6</t>
  </si>
  <si>
    <t>1:37,7</t>
  </si>
  <si>
    <t>1:37,8</t>
  </si>
  <si>
    <t>1:37,9</t>
  </si>
  <si>
    <t>1:38,0</t>
  </si>
  <si>
    <t>1:38,1</t>
  </si>
  <si>
    <t>1:38,2</t>
  </si>
  <si>
    <t>1:38,3</t>
  </si>
  <si>
    <t>1:38,5</t>
  </si>
  <si>
    <t>1:38,6</t>
  </si>
  <si>
    <t>1:38,7</t>
  </si>
  <si>
    <t>1:38,8</t>
  </si>
  <si>
    <t>1:38,9</t>
  </si>
  <si>
    <t>1:39,0</t>
  </si>
  <si>
    <t>1:39,1</t>
  </si>
  <si>
    <t>1:39,2</t>
  </si>
  <si>
    <t>1:39,3</t>
  </si>
  <si>
    <t>1:39,4</t>
  </si>
  <si>
    <t>1:39,5</t>
  </si>
  <si>
    <t>1:39,6</t>
  </si>
  <si>
    <t>1:39,7</t>
  </si>
  <si>
    <t>1:39,8</t>
  </si>
  <si>
    <t>1:39,9</t>
  </si>
  <si>
    <t>1:40,0</t>
  </si>
  <si>
    <t>1:40,1</t>
  </si>
  <si>
    <t>1:40,2</t>
  </si>
  <si>
    <t>1:40,3</t>
  </si>
  <si>
    <t>1:40,4</t>
  </si>
  <si>
    <t>1:40,5</t>
  </si>
  <si>
    <t>1:40,6</t>
  </si>
  <si>
    <t>1:40,7</t>
  </si>
  <si>
    <t>1:40,8</t>
  </si>
  <si>
    <t>1:40,9</t>
  </si>
  <si>
    <t>1:41,0</t>
  </si>
  <si>
    <t>1:41,1</t>
  </si>
  <si>
    <t>1:41,2</t>
  </si>
  <si>
    <t>1:41,3</t>
  </si>
  <si>
    <t>1:41,4</t>
  </si>
  <si>
    <t>1:41,5</t>
  </si>
  <si>
    <t>1:41,6</t>
  </si>
  <si>
    <t>1:41,7</t>
  </si>
  <si>
    <t>1:41,8</t>
  </si>
  <si>
    <t>1:41,9</t>
  </si>
  <si>
    <t>1:42,0</t>
  </si>
  <si>
    <t>1:42,1</t>
  </si>
  <si>
    <t>1:42,2</t>
  </si>
  <si>
    <t>1:42,3</t>
  </si>
  <si>
    <t>1:42,4</t>
  </si>
  <si>
    <t>1:42,5</t>
  </si>
  <si>
    <t>1:42,6</t>
  </si>
  <si>
    <t>1:42,7</t>
  </si>
  <si>
    <t>1:42,8</t>
  </si>
  <si>
    <t>1:42,9</t>
  </si>
  <si>
    <t>1:43,0</t>
  </si>
  <si>
    <t>1:43,1</t>
  </si>
  <si>
    <t>1:43,2</t>
  </si>
  <si>
    <t>1:43,5</t>
  </si>
  <si>
    <t>1:43,6</t>
  </si>
  <si>
    <t>1:43,7</t>
  </si>
  <si>
    <t>1:43,8</t>
  </si>
  <si>
    <t>1:43,9</t>
  </si>
  <si>
    <t>1:44,0</t>
  </si>
  <si>
    <t>1:44,1</t>
  </si>
  <si>
    <t>1:44,2</t>
  </si>
  <si>
    <t>1:44,3</t>
  </si>
  <si>
    <t>1:44,4</t>
  </si>
  <si>
    <t>1:44,5</t>
  </si>
  <si>
    <t>1:44,6</t>
  </si>
  <si>
    <t>1:44,7</t>
  </si>
  <si>
    <t>1:44,8</t>
  </si>
  <si>
    <t>1:44,9</t>
  </si>
  <si>
    <t>1:45,0</t>
  </si>
  <si>
    <t>1:45,1</t>
  </si>
  <si>
    <t>1:45,2</t>
  </si>
  <si>
    <t>1:45,3</t>
  </si>
  <si>
    <t>1:45,4</t>
  </si>
  <si>
    <t>1:45,5</t>
  </si>
  <si>
    <t>1:45,6</t>
  </si>
  <si>
    <t>1:45,7</t>
  </si>
  <si>
    <t>1:45,8</t>
  </si>
  <si>
    <t>1:45,9</t>
  </si>
  <si>
    <t>1:46,0</t>
  </si>
  <si>
    <t>1:46,1</t>
  </si>
  <si>
    <t>1:46,2</t>
  </si>
  <si>
    <t>1:46,3</t>
  </si>
  <si>
    <t>1:46,4</t>
  </si>
  <si>
    <t>1:46,5</t>
  </si>
  <si>
    <t>1:46,6</t>
  </si>
  <si>
    <t>1:46,7</t>
  </si>
  <si>
    <t>1:46,8</t>
  </si>
  <si>
    <t>1:46,9</t>
  </si>
  <si>
    <t>1:47,0</t>
  </si>
  <si>
    <t>1:47,1</t>
  </si>
  <si>
    <t>1:47,2</t>
  </si>
  <si>
    <t>1:47,3</t>
  </si>
  <si>
    <t>1:47,4</t>
  </si>
  <si>
    <t>1:47,5</t>
  </si>
  <si>
    <t>1:47,6</t>
  </si>
  <si>
    <t>1:47,7</t>
  </si>
  <si>
    <t>1:47,8</t>
  </si>
  <si>
    <t>1:47,9</t>
  </si>
  <si>
    <t>1:48,0</t>
  </si>
  <si>
    <t>1:48,1</t>
  </si>
  <si>
    <t>1:48,2</t>
  </si>
  <si>
    <t>1:48,3</t>
  </si>
  <si>
    <t>1:48,4</t>
  </si>
  <si>
    <t>1:48,5</t>
  </si>
  <si>
    <t>1:48,6</t>
  </si>
  <si>
    <t>1:48,7</t>
  </si>
  <si>
    <t>1:48,8</t>
  </si>
  <si>
    <t>1:48,9</t>
  </si>
  <si>
    <t>1:49,0</t>
  </si>
  <si>
    <t>1:49,1</t>
  </si>
  <si>
    <t>1:49,2</t>
  </si>
  <si>
    <t>1:49,3</t>
  </si>
  <si>
    <t>1:49,4</t>
  </si>
  <si>
    <t>1:49,5</t>
  </si>
  <si>
    <t>1:49,6</t>
  </si>
  <si>
    <t>1:49,7</t>
  </si>
  <si>
    <t>1:49,9</t>
  </si>
  <si>
    <t>1:50,0</t>
  </si>
  <si>
    <t>1:50,1</t>
  </si>
  <si>
    <t>1:50,2</t>
  </si>
  <si>
    <t>1:50,3</t>
  </si>
  <si>
    <t>1:50,4</t>
  </si>
  <si>
    <t>1:50,5</t>
  </si>
  <si>
    <t>1:50,6</t>
  </si>
  <si>
    <t>1:50,7</t>
  </si>
  <si>
    <t>1:50,8</t>
  </si>
  <si>
    <t>1:50,9</t>
  </si>
  <si>
    <t>1:51,0</t>
  </si>
  <si>
    <t>1:51,1</t>
  </si>
  <si>
    <t>1:51,2</t>
  </si>
  <si>
    <t>1:51,3</t>
  </si>
  <si>
    <t>1:51,4</t>
  </si>
  <si>
    <t>1:51,5</t>
  </si>
  <si>
    <t>1:51,6</t>
  </si>
  <si>
    <t>1:51,7</t>
  </si>
  <si>
    <t>1:51,8</t>
  </si>
  <si>
    <t>1:51,9</t>
  </si>
  <si>
    <t>1:52,0</t>
  </si>
  <si>
    <t>1:52,1</t>
  </si>
  <si>
    <t>1:52,2</t>
  </si>
  <si>
    <t>1:52,3</t>
  </si>
  <si>
    <t>1:52,4</t>
  </si>
  <si>
    <t>1:52,5</t>
  </si>
  <si>
    <t>1:52,6</t>
  </si>
  <si>
    <t>1:52,8</t>
  </si>
  <si>
    <t>1:52,9</t>
  </si>
  <si>
    <t>1:53,0</t>
  </si>
  <si>
    <t>1:53,1</t>
  </si>
  <si>
    <t>1:53,2</t>
  </si>
  <si>
    <t>1:53,3</t>
  </si>
  <si>
    <t>1:53,4</t>
  </si>
  <si>
    <t>1:53,5</t>
  </si>
  <si>
    <t>1:53,6</t>
  </si>
  <si>
    <t>1:53,7</t>
  </si>
  <si>
    <t>1:53,8</t>
  </si>
  <si>
    <t>1:53,9</t>
  </si>
  <si>
    <t>1:54,0</t>
  </si>
  <si>
    <t>1:54,1</t>
  </si>
  <si>
    <t>1:54,2</t>
  </si>
  <si>
    <t>1:54,3</t>
  </si>
  <si>
    <t>1:54,4</t>
  </si>
  <si>
    <t>1:54,5</t>
  </si>
  <si>
    <t>1:54,6</t>
  </si>
  <si>
    <t>1:54,7</t>
  </si>
  <si>
    <t>1:54,8</t>
  </si>
  <si>
    <t>1:54,9</t>
  </si>
  <si>
    <t>1:55,0</t>
  </si>
  <si>
    <t>1:55,1</t>
  </si>
  <si>
    <t>1:55,2</t>
  </si>
  <si>
    <t>1:55,3</t>
  </si>
  <si>
    <t>1:55,4</t>
  </si>
  <si>
    <t>1:55,5</t>
  </si>
  <si>
    <t>1:55,6</t>
  </si>
  <si>
    <t>1:55,7</t>
  </si>
  <si>
    <t>1:55,8</t>
  </si>
  <si>
    <t>1:55,9</t>
  </si>
  <si>
    <t>1:56,0</t>
  </si>
  <si>
    <t>1:56,1</t>
  </si>
  <si>
    <t>1:56,2</t>
  </si>
  <si>
    <t>1:56,3</t>
  </si>
  <si>
    <t>1:56,4</t>
  </si>
  <si>
    <t>1:56,5</t>
  </si>
  <si>
    <t>1:56,6</t>
  </si>
  <si>
    <t>1:56,7</t>
  </si>
  <si>
    <t>1:56,8</t>
  </si>
  <si>
    <t>1:56,9</t>
  </si>
  <si>
    <t>1:57,0</t>
  </si>
  <si>
    <t>1:57,1</t>
  </si>
  <si>
    <t>1:57,2</t>
  </si>
  <si>
    <t>1:57,3</t>
  </si>
  <si>
    <t>1:57,4</t>
  </si>
  <si>
    <t>1:57,5</t>
  </si>
  <si>
    <t>1:57,6</t>
  </si>
  <si>
    <t>1:57,7</t>
  </si>
  <si>
    <t>1:57,8</t>
  </si>
  <si>
    <t>1:57,9</t>
  </si>
  <si>
    <t>1:58,0</t>
  </si>
  <si>
    <t>1:58,1</t>
  </si>
  <si>
    <t>1:58,2</t>
  </si>
  <si>
    <t>1:58,3</t>
  </si>
  <si>
    <t>1:58,4</t>
  </si>
  <si>
    <t>1:58,5</t>
  </si>
  <si>
    <t>1:58,6</t>
  </si>
  <si>
    <t>1:58,7</t>
  </si>
  <si>
    <t>1:58,9</t>
  </si>
  <si>
    <t>1:59,0</t>
  </si>
  <si>
    <t>1:59,1</t>
  </si>
  <si>
    <t>1:59,2</t>
  </si>
  <si>
    <t>1:59,3</t>
  </si>
  <si>
    <t>1:59,4</t>
  </si>
  <si>
    <t>1:59,5</t>
  </si>
  <si>
    <t>1:59,6</t>
  </si>
  <si>
    <t>1:59,7</t>
  </si>
  <si>
    <t>1:59,8</t>
  </si>
  <si>
    <t>1:59,9</t>
  </si>
  <si>
    <t>2:00,0</t>
  </si>
  <si>
    <t>2:00,1</t>
  </si>
  <si>
    <t>2:00,2</t>
  </si>
  <si>
    <t>2:00,3</t>
  </si>
  <si>
    <t>2:00,4</t>
  </si>
  <si>
    <t>2:00,5</t>
  </si>
  <si>
    <t>2:00,6</t>
  </si>
  <si>
    <t>2:00,7</t>
  </si>
  <si>
    <t>2:00,8</t>
  </si>
  <si>
    <t>2:00,9</t>
  </si>
  <si>
    <t>2:01,0</t>
  </si>
  <si>
    <t>2:01,1</t>
  </si>
  <si>
    <t>2:01,2</t>
  </si>
  <si>
    <t>2:01,3</t>
  </si>
  <si>
    <t>2:01,4</t>
  </si>
  <si>
    <t>2:01,5</t>
  </si>
  <si>
    <t>2:01,6</t>
  </si>
  <si>
    <t>2:01,7</t>
  </si>
  <si>
    <t>2:01,8</t>
  </si>
  <si>
    <t>2:01,9</t>
  </si>
  <si>
    <t>2:02,0</t>
  </si>
  <si>
    <t>2:02,1</t>
  </si>
  <si>
    <t>2:02,2</t>
  </si>
  <si>
    <t>2:02,3</t>
  </si>
  <si>
    <t>2:02,4</t>
  </si>
  <si>
    <t>2:02,5</t>
  </si>
  <si>
    <t>2:02,6</t>
  </si>
  <si>
    <t>2:02,7</t>
  </si>
  <si>
    <t>2:02,8</t>
  </si>
  <si>
    <t>2:02,9</t>
  </si>
  <si>
    <t>2:03,0</t>
  </si>
  <si>
    <t>2:03,1</t>
  </si>
  <si>
    <t>2:03,2</t>
  </si>
  <si>
    <t>2:03,3</t>
  </si>
  <si>
    <t>2:03,4</t>
  </si>
  <si>
    <t>2:03,5</t>
  </si>
  <si>
    <t>2:03,6</t>
  </si>
  <si>
    <t>2:03,7</t>
  </si>
  <si>
    <t>2:03,8</t>
  </si>
  <si>
    <t>2:03,9</t>
  </si>
  <si>
    <t>2:04,0</t>
  </si>
  <si>
    <t>2:04,1</t>
  </si>
  <si>
    <t>2:04,2</t>
  </si>
  <si>
    <t>2:04,3</t>
  </si>
  <si>
    <t>2:04,4</t>
  </si>
  <si>
    <t>2:04,5</t>
  </si>
  <si>
    <t>2:04,6</t>
  </si>
  <si>
    <t>2:04,7</t>
  </si>
  <si>
    <t>2:04,8</t>
  </si>
  <si>
    <t>2:04,9</t>
  </si>
  <si>
    <t>2:05,0</t>
  </si>
  <si>
    <t>2:05,1</t>
  </si>
  <si>
    <t>2:05,2</t>
  </si>
  <si>
    <t>2:05,3</t>
  </si>
  <si>
    <t>2:05,4</t>
  </si>
  <si>
    <t>2:05,5</t>
  </si>
  <si>
    <t>2:05,6</t>
  </si>
  <si>
    <t>2:05,7</t>
  </si>
  <si>
    <t>2:05,8</t>
  </si>
  <si>
    <t>2:05,9</t>
  </si>
  <si>
    <t>2:06,0</t>
  </si>
  <si>
    <t>2:06,1</t>
  </si>
  <si>
    <t>2:06,2</t>
  </si>
  <si>
    <t>2:06,3</t>
  </si>
  <si>
    <t>2:06,4</t>
  </si>
  <si>
    <t>2:06,5</t>
  </si>
  <si>
    <t>2:06,6</t>
  </si>
  <si>
    <t>2:06,7</t>
  </si>
  <si>
    <t>2:06,8</t>
  </si>
  <si>
    <t>2:06,9</t>
  </si>
  <si>
    <t>2:07,0</t>
  </si>
  <si>
    <t>2:07,1</t>
  </si>
  <si>
    <t>2:07,2</t>
  </si>
  <si>
    <t>2:07,3</t>
  </si>
  <si>
    <t>2:07,4</t>
  </si>
  <si>
    <t>2:07,5</t>
  </si>
  <si>
    <t>2:07,6</t>
  </si>
  <si>
    <t>2:07,7</t>
  </si>
  <si>
    <t>2:07,8</t>
  </si>
  <si>
    <t>2:07,9</t>
  </si>
  <si>
    <t>2:08,0</t>
  </si>
  <si>
    <t>2:08,1</t>
  </si>
  <si>
    <t>2:08,2</t>
  </si>
  <si>
    <t>2:08,3</t>
  </si>
  <si>
    <t>2:08,4</t>
  </si>
  <si>
    <t>2:08,5</t>
  </si>
  <si>
    <t>2:08,6</t>
  </si>
  <si>
    <t>2:08,7</t>
  </si>
  <si>
    <t>2:08,8</t>
  </si>
  <si>
    <t>2:08,9</t>
  </si>
  <si>
    <t>2:09,0</t>
  </si>
  <si>
    <t>2:09,1</t>
  </si>
  <si>
    <t>2:09,2</t>
  </si>
  <si>
    <t>2:09,3</t>
  </si>
  <si>
    <t>2:09,4</t>
  </si>
  <si>
    <t>2:09,5</t>
  </si>
  <si>
    <t>2:09,6</t>
  </si>
  <si>
    <t>2:09,7</t>
  </si>
  <si>
    <t>2:09,8</t>
  </si>
  <si>
    <t>2:09,9</t>
  </si>
  <si>
    <t>2:10,0</t>
  </si>
  <si>
    <t>2:10,1</t>
  </si>
  <si>
    <t>2:10,2</t>
  </si>
  <si>
    <t>2:10,3</t>
  </si>
  <si>
    <t>2:10,4</t>
  </si>
  <si>
    <t>2:10,5</t>
  </si>
  <si>
    <t>2:10,6</t>
  </si>
  <si>
    <t>2:10,7</t>
  </si>
  <si>
    <t>2:10,8</t>
  </si>
  <si>
    <t>2:10,9</t>
  </si>
  <si>
    <t>2:11,0</t>
  </si>
  <si>
    <t>2:11,1</t>
  </si>
  <si>
    <t>2:11,2</t>
  </si>
  <si>
    <t>2:11,3</t>
  </si>
  <si>
    <t>2:11,4</t>
  </si>
  <si>
    <t>2:11,5</t>
  </si>
  <si>
    <t>2:11,6</t>
  </si>
  <si>
    <t>2:11,7</t>
  </si>
  <si>
    <t>2:11,8</t>
  </si>
  <si>
    <t>2:11,9</t>
  </si>
  <si>
    <t>2:12,0</t>
  </si>
  <si>
    <t>2:12,1</t>
  </si>
  <si>
    <t>2:12,2</t>
  </si>
  <si>
    <t>2:12,3</t>
  </si>
  <si>
    <t>2:12,4</t>
  </si>
  <si>
    <t>2:12,5</t>
  </si>
  <si>
    <t>2:12,6</t>
  </si>
  <si>
    <t>2:12,7</t>
  </si>
  <si>
    <t>2:12,8</t>
  </si>
  <si>
    <t>2:12,9</t>
  </si>
  <si>
    <t>2:13,0</t>
  </si>
  <si>
    <t>2:13,1</t>
  </si>
  <si>
    <t>2:13,2</t>
  </si>
  <si>
    <t>2:13,3</t>
  </si>
  <si>
    <t>2:13,4</t>
  </si>
  <si>
    <t>2:13,5</t>
  </si>
  <si>
    <t>2:13,6</t>
  </si>
  <si>
    <t>2:13,7</t>
  </si>
  <si>
    <t>2:13,8</t>
  </si>
  <si>
    <t>2:13,9</t>
  </si>
  <si>
    <t>2:14,0</t>
  </si>
  <si>
    <t>2:14,1</t>
  </si>
  <si>
    <t>2:14,2</t>
  </si>
  <si>
    <t>2:14,3</t>
  </si>
  <si>
    <t>2:14,4</t>
  </si>
  <si>
    <t>2:14,5</t>
  </si>
  <si>
    <t>2:14,6</t>
  </si>
  <si>
    <t>2:14,7</t>
  </si>
  <si>
    <t>2:14,8</t>
  </si>
  <si>
    <t>2:14,9</t>
  </si>
  <si>
    <t>2:15,0</t>
  </si>
  <si>
    <t>2:15,1</t>
  </si>
  <si>
    <t>2:15,3</t>
  </si>
  <si>
    <t>2:15,4</t>
  </si>
  <si>
    <t>2:15,5</t>
  </si>
  <si>
    <t>2:15,6</t>
  </si>
  <si>
    <t>2:15,7</t>
  </si>
  <si>
    <t>2:15,8</t>
  </si>
  <si>
    <t>2:15,9</t>
  </si>
  <si>
    <t>2:16,0</t>
  </si>
  <si>
    <t>2:16,1</t>
  </si>
  <si>
    <t>2:16,2</t>
  </si>
  <si>
    <t>2:16,3</t>
  </si>
  <si>
    <t>2:16,4</t>
  </si>
  <si>
    <t>2:16,5</t>
  </si>
  <si>
    <t>2:16,6</t>
  </si>
  <si>
    <t>2:16,7</t>
  </si>
  <si>
    <t>2:16,8</t>
  </si>
  <si>
    <t>2:16,9</t>
  </si>
  <si>
    <t>2:17,0</t>
  </si>
  <si>
    <t>2:17,1</t>
  </si>
  <si>
    <t>2:17,2</t>
  </si>
  <si>
    <t>2:17,3</t>
  </si>
  <si>
    <t>2:17,4</t>
  </si>
  <si>
    <t>2:17,5</t>
  </si>
  <si>
    <t>2:17,6</t>
  </si>
  <si>
    <t>2:17,7</t>
  </si>
  <si>
    <t>2:17,8</t>
  </si>
  <si>
    <t>2:17,9</t>
  </si>
  <si>
    <t>2:18,0</t>
  </si>
  <si>
    <t>2:18,1</t>
  </si>
  <si>
    <t>2:18,2</t>
  </si>
  <si>
    <t>2:18,3</t>
  </si>
  <si>
    <t>2:18,4</t>
  </si>
  <si>
    <t>2:18,5</t>
  </si>
  <si>
    <t>2:18,6</t>
  </si>
  <si>
    <t>2:18,7</t>
  </si>
  <si>
    <t>2:18,8</t>
  </si>
  <si>
    <t>2:18,9</t>
  </si>
  <si>
    <t>2:19,0</t>
  </si>
  <si>
    <t>2:19,1</t>
  </si>
  <si>
    <t>2:19,2</t>
  </si>
  <si>
    <t>2:19,3</t>
  </si>
  <si>
    <t>2:19,4</t>
  </si>
  <si>
    <t>2:19,5</t>
  </si>
  <si>
    <t>2:19,6</t>
  </si>
  <si>
    <t>2:19,7</t>
  </si>
  <si>
    <t>2:19,8</t>
  </si>
  <si>
    <t>2:19,9</t>
  </si>
  <si>
    <t>2:20,0</t>
  </si>
  <si>
    <t>2:20,1</t>
  </si>
  <si>
    <t>2:20,2</t>
  </si>
  <si>
    <t>2:20,3</t>
  </si>
  <si>
    <t>2:20,4</t>
  </si>
  <si>
    <t>2:20,5</t>
  </si>
  <si>
    <t>2:20,6</t>
  </si>
  <si>
    <t>2:20,7</t>
  </si>
  <si>
    <t>2:20,8</t>
  </si>
  <si>
    <t>2:20,9</t>
  </si>
  <si>
    <t>2:21,0</t>
  </si>
  <si>
    <t>2:21,1</t>
  </si>
  <si>
    <t>2:21,2</t>
  </si>
  <si>
    <t>2:21,3</t>
  </si>
  <si>
    <t>2:21,4</t>
  </si>
  <si>
    <t>2:21,5</t>
  </si>
  <si>
    <t>2:21,6</t>
  </si>
  <si>
    <t>2:21,7</t>
  </si>
  <si>
    <t>2:21,8</t>
  </si>
  <si>
    <t>2:21,9</t>
  </si>
  <si>
    <t>2:22,0</t>
  </si>
  <si>
    <t>2:22,1</t>
  </si>
  <si>
    <t>2:22,2</t>
  </si>
  <si>
    <t>2:22,3</t>
  </si>
  <si>
    <t>2:22,4</t>
  </si>
  <si>
    <t>2:22,5</t>
  </si>
  <si>
    <t>2:22,6</t>
  </si>
  <si>
    <t>2:22,7</t>
  </si>
  <si>
    <t>2:22,8</t>
  </si>
  <si>
    <t>2:22,9</t>
  </si>
  <si>
    <t>2:23,0</t>
  </si>
  <si>
    <t>2:23,1</t>
  </si>
  <si>
    <t>2:23,2</t>
  </si>
  <si>
    <t>2:23,3</t>
  </si>
  <si>
    <t>2:23,4</t>
  </si>
  <si>
    <t>2:23,5</t>
  </si>
  <si>
    <t>2:23,6</t>
  </si>
  <si>
    <t>2:23,7</t>
  </si>
  <si>
    <t>2:23,8</t>
  </si>
  <si>
    <t>2:23,9</t>
  </si>
  <si>
    <t>2:24,0</t>
  </si>
  <si>
    <t>2:24,1</t>
  </si>
  <si>
    <t>2:24,2</t>
  </si>
  <si>
    <t>2:24,3</t>
  </si>
  <si>
    <t>2:24,4</t>
  </si>
  <si>
    <t>2:24,5</t>
  </si>
  <si>
    <t>2:24,6</t>
  </si>
  <si>
    <t>2:24,7</t>
  </si>
  <si>
    <t>2:24,8</t>
  </si>
  <si>
    <t>2:24,9</t>
  </si>
  <si>
    <t>2:25,0</t>
  </si>
  <si>
    <t>2:25,1</t>
  </si>
  <si>
    <t>2:25,2</t>
  </si>
  <si>
    <t>2:25,3</t>
  </si>
  <si>
    <t>2:25,4</t>
  </si>
  <si>
    <t>2:25,5</t>
  </si>
  <si>
    <t>2:25,6</t>
  </si>
  <si>
    <t>2:25,7</t>
  </si>
  <si>
    <t>2:25,8</t>
  </si>
  <si>
    <t>2:25,9</t>
  </si>
  <si>
    <t>2:26,0</t>
  </si>
  <si>
    <t>2:26,1</t>
  </si>
  <si>
    <t>2:26,2</t>
  </si>
  <si>
    <t>2:26,3</t>
  </si>
  <si>
    <t>2:26,4</t>
  </si>
  <si>
    <t>2:26,5</t>
  </si>
  <si>
    <t>2:26,6</t>
  </si>
  <si>
    <t>2:26,7</t>
  </si>
  <si>
    <t>2:26,8</t>
  </si>
  <si>
    <t>2:26,9</t>
  </si>
  <si>
    <t>2:27,0</t>
  </si>
  <si>
    <t>2:27,1</t>
  </si>
  <si>
    <t>2:27,2</t>
  </si>
  <si>
    <t>2:27,3</t>
  </si>
  <si>
    <t>2:27,4</t>
  </si>
  <si>
    <t>2:27,5</t>
  </si>
  <si>
    <t>2:27,6</t>
  </si>
  <si>
    <t>2:27,7</t>
  </si>
  <si>
    <t>2:27,8</t>
  </si>
  <si>
    <t>2:27,9</t>
  </si>
  <si>
    <t>2:28,0</t>
  </si>
  <si>
    <t>2:28,1</t>
  </si>
  <si>
    <t>2:28,2</t>
  </si>
  <si>
    <t>2:28,3</t>
  </si>
  <si>
    <t>2:28,4</t>
  </si>
  <si>
    <t>2:28,5</t>
  </si>
  <si>
    <t>2:28,6</t>
  </si>
  <si>
    <t>2:28,7</t>
  </si>
  <si>
    <t>2:28,8</t>
  </si>
  <si>
    <t>2:28,9</t>
  </si>
  <si>
    <t>2:29,0</t>
  </si>
  <si>
    <t>2:29,1</t>
  </si>
  <si>
    <t>2:29,2</t>
  </si>
  <si>
    <t>2:29,3</t>
  </si>
  <si>
    <t>2:29,4</t>
  </si>
  <si>
    <t>2:29,5</t>
  </si>
  <si>
    <t>2:29,6</t>
  </si>
  <si>
    <t>2:29,7</t>
  </si>
  <si>
    <t>2:29,8</t>
  </si>
  <si>
    <t>2:29,9</t>
  </si>
  <si>
    <t>2:30,0</t>
  </si>
  <si>
    <t>2:30,1</t>
  </si>
  <si>
    <t>2:30,2</t>
  </si>
  <si>
    <t>2:30,3</t>
  </si>
  <si>
    <t>2:30,4</t>
  </si>
  <si>
    <t>2:30,5</t>
  </si>
  <si>
    <t>2:30,6</t>
  </si>
  <si>
    <t>2:30,7</t>
  </si>
  <si>
    <t>2:30,8</t>
  </si>
  <si>
    <t>2:30,9</t>
  </si>
  <si>
    <t>2:31,0</t>
  </si>
  <si>
    <t>2:31,1</t>
  </si>
  <si>
    <t>2:31,2</t>
  </si>
  <si>
    <t>2:31,3</t>
  </si>
  <si>
    <t>2:31,4</t>
  </si>
  <si>
    <t>2:31,5</t>
  </si>
  <si>
    <t>2:31,6</t>
  </si>
  <si>
    <t>2:31,7</t>
  </si>
  <si>
    <t>2:31,8</t>
  </si>
  <si>
    <t>2:31,9</t>
  </si>
  <si>
    <t>2:32,0</t>
  </si>
  <si>
    <t>2:32,1</t>
  </si>
  <si>
    <t>2:32,2</t>
  </si>
  <si>
    <t>2:32,3</t>
  </si>
  <si>
    <t>2:32,4</t>
  </si>
  <si>
    <t>2:32,5</t>
  </si>
  <si>
    <t>2:32,6</t>
  </si>
  <si>
    <t>2:32,7</t>
  </si>
  <si>
    <t>2:32,8</t>
  </si>
  <si>
    <t>2:32,9</t>
  </si>
  <si>
    <t>2:33,0</t>
  </si>
  <si>
    <t>2:33,1</t>
  </si>
  <si>
    <t>2:33,2</t>
  </si>
  <si>
    <t>2:33,3</t>
  </si>
  <si>
    <t>2:33,4</t>
  </si>
  <si>
    <t>2:33,5</t>
  </si>
  <si>
    <t>2:33,6</t>
  </si>
  <si>
    <t>2:33,7</t>
  </si>
  <si>
    <t>2:33,8</t>
  </si>
  <si>
    <t>2:33,9</t>
  </si>
  <si>
    <t>2:34,0</t>
  </si>
  <si>
    <t>2:34,1</t>
  </si>
  <si>
    <t>2:34,2</t>
  </si>
  <si>
    <t>2:34,3</t>
  </si>
  <si>
    <t>2:34,4</t>
  </si>
  <si>
    <t>2:34,5</t>
  </si>
  <si>
    <t>2:34,6</t>
  </si>
  <si>
    <t>2:34,7</t>
  </si>
  <si>
    <t>2:34,8</t>
  </si>
  <si>
    <t>2:34,9</t>
  </si>
  <si>
    <t>2:35,0</t>
  </si>
  <si>
    <t>2:35,1</t>
  </si>
  <si>
    <t>2:35,2</t>
  </si>
  <si>
    <t>2:35,3</t>
  </si>
  <si>
    <t>2:35,4</t>
  </si>
  <si>
    <t>2:35,5</t>
  </si>
  <si>
    <t>2:35,6</t>
  </si>
  <si>
    <t>2:35,7</t>
  </si>
  <si>
    <t>2:35,8</t>
  </si>
  <si>
    <t>2:35,9</t>
  </si>
  <si>
    <t>2:36,0</t>
  </si>
  <si>
    <t>2:36,1</t>
  </si>
  <si>
    <t>2:36,2</t>
  </si>
  <si>
    <t>2:36,3</t>
  </si>
  <si>
    <t>2:36,4</t>
  </si>
  <si>
    <t>2:36,5</t>
  </si>
  <si>
    <t>2:36,6</t>
  </si>
  <si>
    <t>2:36,7</t>
  </si>
  <si>
    <t>2:36,8</t>
  </si>
  <si>
    <t>2:36,9</t>
  </si>
  <si>
    <t>2:37,0</t>
  </si>
  <si>
    <t>2:37,1</t>
  </si>
  <si>
    <t>2:37,2</t>
  </si>
  <si>
    <t>2:37,3</t>
  </si>
  <si>
    <t>2:37,4</t>
  </si>
  <si>
    <t>2:37,5</t>
  </si>
  <si>
    <t>2:37,6</t>
  </si>
  <si>
    <t>2:37,7</t>
  </si>
  <si>
    <t>2:37,8</t>
  </si>
  <si>
    <t>2:37,9</t>
  </si>
  <si>
    <t>2:38,0</t>
  </si>
  <si>
    <t>2:38,1</t>
  </si>
  <si>
    <t>2:38,2</t>
  </si>
  <si>
    <t>2:38,3</t>
  </si>
  <si>
    <t>2:38,4</t>
  </si>
  <si>
    <t>2:38,5</t>
  </si>
  <si>
    <t>2:38,6</t>
  </si>
  <si>
    <t>2:38,7</t>
  </si>
  <si>
    <t>2:38,8</t>
  </si>
  <si>
    <t>2:38,9</t>
  </si>
  <si>
    <t>2:39,0</t>
  </si>
  <si>
    <t>2:39,1</t>
  </si>
  <si>
    <t>2:39,2</t>
  </si>
  <si>
    <t>2:39,3</t>
  </si>
  <si>
    <t>2:39,4</t>
  </si>
  <si>
    <t>2:39,5</t>
  </si>
  <si>
    <t>2:39,6</t>
  </si>
  <si>
    <t>2:39,7</t>
  </si>
  <si>
    <t>2:39,8</t>
  </si>
  <si>
    <t>2:39,9</t>
  </si>
  <si>
    <t>2:40,0</t>
  </si>
  <si>
    <t>2:40,1</t>
  </si>
  <si>
    <t>2:40,2</t>
  </si>
  <si>
    <t>2:40,3</t>
  </si>
  <si>
    <t>2:40,4</t>
  </si>
  <si>
    <t>2:40,5</t>
  </si>
  <si>
    <t>2:40,6</t>
  </si>
  <si>
    <t>2:40,7</t>
  </si>
  <si>
    <t>2:40,8</t>
  </si>
  <si>
    <t>2:40,9</t>
  </si>
  <si>
    <t>2:41,0</t>
  </si>
  <si>
    <t>2:41,1</t>
  </si>
  <si>
    <t>2:41,2</t>
  </si>
  <si>
    <t>2:41,3</t>
  </si>
  <si>
    <t>2:41,4</t>
  </si>
  <si>
    <t>2:41,5</t>
  </si>
  <si>
    <t>2:41,6</t>
  </si>
  <si>
    <t>2:41,7</t>
  </si>
  <si>
    <t>2:41,8</t>
  </si>
  <si>
    <t>2:41,9</t>
  </si>
  <si>
    <t>2:42,0</t>
  </si>
  <si>
    <t>2:42,1</t>
  </si>
  <si>
    <t>2:42,2</t>
  </si>
  <si>
    <t>2:42,3</t>
  </si>
  <si>
    <t>2:42,4</t>
  </si>
  <si>
    <t>2:42,5</t>
  </si>
  <si>
    <t>2:42,6</t>
  </si>
  <si>
    <t>2:42,7</t>
  </si>
  <si>
    <t>2:42,8</t>
  </si>
  <si>
    <t>2:42,9</t>
  </si>
  <si>
    <t>2:43,0</t>
  </si>
  <si>
    <t>2:43,1</t>
  </si>
  <si>
    <t>2:43,2</t>
  </si>
  <si>
    <t>2:43,3</t>
  </si>
  <si>
    <t>2:43,4</t>
  </si>
  <si>
    <t>2:43,5</t>
  </si>
  <si>
    <t>2:43,6</t>
  </si>
  <si>
    <t>2:43,7</t>
  </si>
  <si>
    <t>2:43,8</t>
  </si>
  <si>
    <t>2:43,9</t>
  </si>
  <si>
    <t>2:44,0</t>
  </si>
  <si>
    <t>2:44,1</t>
  </si>
  <si>
    <t>2:44,2</t>
  </si>
  <si>
    <t>2:44,3</t>
  </si>
  <si>
    <t>2:44,4</t>
  </si>
  <si>
    <t>2:44,5</t>
  </si>
  <si>
    <t>2:44,6</t>
  </si>
  <si>
    <t>2:44,7</t>
  </si>
  <si>
    <t>2:44,8</t>
  </si>
  <si>
    <t>2:44,9</t>
  </si>
  <si>
    <t>2:45,0</t>
  </si>
  <si>
    <t>2:45,1</t>
  </si>
  <si>
    <t>2:45,2</t>
  </si>
  <si>
    <t>2:45,3</t>
  </si>
  <si>
    <t>2:45,4</t>
  </si>
  <si>
    <t>2:45,5</t>
  </si>
  <si>
    <t>2:45,6</t>
  </si>
  <si>
    <t>2:45,7</t>
  </si>
  <si>
    <t>2:45,8</t>
  </si>
  <si>
    <t>2:45,9</t>
  </si>
  <si>
    <t>2:46,0</t>
  </si>
  <si>
    <t>2:46,1</t>
  </si>
  <si>
    <t>2:46,2</t>
  </si>
  <si>
    <t>2:46,3</t>
  </si>
  <si>
    <t>2:46,4</t>
  </si>
  <si>
    <t>2:46,5</t>
  </si>
  <si>
    <t>2:46,6</t>
  </si>
  <si>
    <t>2:46,7</t>
  </si>
  <si>
    <t>2:46,8</t>
  </si>
  <si>
    <t>2:46,9</t>
  </si>
  <si>
    <t>2:47,0</t>
  </si>
  <si>
    <t>2:47,1</t>
  </si>
  <si>
    <t>2:47,2</t>
  </si>
  <si>
    <t>2:47,3</t>
  </si>
  <si>
    <t>2:47,4</t>
  </si>
  <si>
    <t>2:47,5</t>
  </si>
  <si>
    <t>2:47,6</t>
  </si>
  <si>
    <t>2:47,7</t>
  </si>
  <si>
    <t>2:47,8</t>
  </si>
  <si>
    <t>2:47,9</t>
  </si>
  <si>
    <t>2:48,0</t>
  </si>
  <si>
    <t>2:48,1</t>
  </si>
  <si>
    <t>2:48,2</t>
  </si>
  <si>
    <t>2:48,3</t>
  </si>
  <si>
    <t>2:48,4</t>
  </si>
  <si>
    <t>2:48,5</t>
  </si>
  <si>
    <t>2:48,6</t>
  </si>
  <si>
    <t>2:48,7</t>
  </si>
  <si>
    <t>2:48,8</t>
  </si>
  <si>
    <t>2:48,9</t>
  </si>
  <si>
    <t>2:49,0</t>
  </si>
  <si>
    <t>2:49,1</t>
  </si>
  <si>
    <t>2:49,2</t>
  </si>
  <si>
    <t>2:49,3</t>
  </si>
  <si>
    <t>2:49,4</t>
  </si>
  <si>
    <t>2:49,5</t>
  </si>
  <si>
    <t>2:49,6</t>
  </si>
  <si>
    <t>2:49,7</t>
  </si>
  <si>
    <t>2:49,8</t>
  </si>
  <si>
    <t>2:49,9</t>
  </si>
  <si>
    <t>2:50,0</t>
  </si>
  <si>
    <t>н/я</t>
  </si>
  <si>
    <t>снят</t>
  </si>
  <si>
    <t>Таблица оценки результатов соревнований по бегу на дистанции 400 м</t>
  </si>
  <si>
    <t>1 сек-15 очков</t>
  </si>
  <si>
    <t>Правильно</t>
  </si>
  <si>
    <t>- 4 -</t>
  </si>
  <si>
    <t>06-08 апреля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</si>
</sst>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Alignment="1" applyProtection="1">
      <alignment horizontal="left"/>
      <protection/>
    </xf>
    <xf numFmtId="0" fontId="8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33" borderId="0" xfId="0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34" borderId="0" xfId="0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0" fillId="35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49" fontId="12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47" fontId="0" fillId="36" borderId="0" xfId="0" applyNumberFormat="1" applyFont="1" applyFill="1" applyAlignment="1">
      <alignment/>
    </xf>
    <xf numFmtId="1" fontId="0" fillId="36" borderId="0" xfId="0" applyNumberFormat="1" applyFont="1" applyFill="1" applyAlignment="1">
      <alignment/>
    </xf>
    <xf numFmtId="1" fontId="3" fillId="36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9" fontId="12" fillId="37" borderId="0" xfId="0" applyNumberFormat="1" applyFont="1" applyFill="1" applyAlignment="1">
      <alignment horizontal="center"/>
    </xf>
    <xf numFmtId="47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49" fontId="2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/>
    </xf>
    <xf numFmtId="47" fontId="0" fillId="37" borderId="0" xfId="0" applyNumberFormat="1" applyFill="1" applyAlignment="1">
      <alignment horizontal="center"/>
    </xf>
    <xf numFmtId="1" fontId="0" fillId="37" borderId="0" xfId="0" applyNumberFormat="1" applyFill="1" applyAlignment="1">
      <alignment/>
    </xf>
    <xf numFmtId="1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Alignment="1">
      <alignment/>
    </xf>
    <xf numFmtId="49" fontId="2" fillId="38" borderId="0" xfId="0" applyNumberFormat="1" applyFont="1" applyFill="1" applyAlignment="1">
      <alignment horizontal="center"/>
    </xf>
    <xf numFmtId="0" fontId="0" fillId="38" borderId="0" xfId="0" applyFont="1" applyFill="1" applyAlignment="1">
      <alignment/>
    </xf>
    <xf numFmtId="1" fontId="0" fillId="38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top" wrapText="1"/>
    </xf>
    <xf numFmtId="47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2" fillId="0" borderId="0" xfId="0" applyNumberFormat="1" applyFont="1" applyFill="1" applyAlignment="1">
      <alignment/>
    </xf>
    <xf numFmtId="49" fontId="0" fillId="35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0" fontId="13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47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8" borderId="0" xfId="0" applyNumberFormat="1" applyFont="1" applyFill="1" applyAlignment="1">
      <alignment/>
    </xf>
    <xf numFmtId="4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1" fontId="1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37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47" fontId="0" fillId="38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8;&#1089;&#1082;&#1086;&#1077;%20&#1084;&#1085;&#1086;&#1075;&#1086;&#1073;&#1086;&#1088;&#1100;&#1077;%202017\&#1057;&#1086;&#1088;&#1077;&#1074;&#1085;&#1086;&#1074;&#1072;&#1085;&#1080;&#1103;\&#1050;&#1043;%20&#1076;&#1077;&#1082;&#1072;&#1073;&#1088;&#1100;%202017\&#1058;&#1077;&#1093;%20&#1087;&#1088;&#1086;&#1090;&#1086;&#1082;&#1086;&#1083;\&#1070;&#1085;&#1086;&#1096;&#1080;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8;&#1089;&#1082;&#1086;&#1077;%20&#1084;&#1085;&#1086;&#1075;&#1086;&#1073;&#1086;&#1088;&#1100;&#1077;%202017\&#1057;&#1086;&#1088;&#1077;&#1074;&#1085;&#1086;&#1074;&#1072;&#1085;&#1080;&#1103;\&#1050;&#1043;%20&#1076;&#1077;&#1082;&#1072;&#1073;&#1088;&#1100;%202017\&#1058;&#1077;&#1093;%20&#1087;&#1088;&#1086;&#1090;&#1086;&#1082;&#1086;&#1083;\&#1044;&#1077;&#1074;&#1086;&#1095;&#1082;&#1080;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просы"/>
      <sheetName val="Данные"/>
      <sheetName val="Лист1"/>
      <sheetName val="список"/>
      <sheetName val="Мандатная"/>
      <sheetName val="СтартПлавРез"/>
      <sheetName val="Плав"/>
      <sheetName val="СтартБегРез"/>
      <sheetName val="Бег"/>
      <sheetName val="Стр"/>
      <sheetName val="Троеб"/>
      <sheetName val="Сводный"/>
      <sheetName val="Дипломы"/>
      <sheetName val="Личные"/>
      <sheetName val="Командные"/>
      <sheetName val="ТабПлав"/>
      <sheetName val="ТабСтр"/>
      <sheetName val="ТабБег"/>
      <sheetName val="Разряды"/>
      <sheetName val="ФИО"/>
      <sheetName val="Описание"/>
    </sheetNames>
    <sheetDataSet>
      <sheetData sheetId="1">
        <row r="2">
          <cell r="B2" t="str">
            <v>Всероссийские соревнования  ДЮСТШ, СТК по  морскому троеборью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Данные"/>
      <sheetName val="Лист2"/>
      <sheetName val="Мандатная"/>
      <sheetName val="СтартПлавРез"/>
      <sheetName val="Плав"/>
      <sheetName val="СтартБегРез"/>
      <sheetName val="Бег"/>
      <sheetName val="Стр"/>
      <sheetName val="ТабСтр"/>
      <sheetName val="СТд"/>
      <sheetName val="Троеб"/>
      <sheetName val="Сводный"/>
      <sheetName val="Личные"/>
      <sheetName val="Командные"/>
      <sheetName val="ТабПлав"/>
      <sheetName val="ТабБег"/>
      <sheetName val="Разряды"/>
      <sheetName val="Лист1"/>
      <sheetName val="Описание"/>
    </sheetNames>
    <sheetDataSet>
      <sheetData sheetId="3">
        <row r="4">
          <cell r="A4" t="str">
            <v>Открытые всероссийские соревнования "Юный морской многоборец"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0" customWidth="1"/>
    <col min="2" max="2" width="6.00390625" style="0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 t="s">
        <v>2</v>
      </c>
    </row>
    <row r="3" spans="1:2" ht="12.75">
      <c r="A3" s="1">
        <v>1990</v>
      </c>
      <c r="B3" s="2">
        <v>13</v>
      </c>
    </row>
    <row r="4" spans="1:2" ht="12.75">
      <c r="A4" s="1">
        <v>1991</v>
      </c>
      <c r="B4" s="2">
        <v>15</v>
      </c>
    </row>
    <row r="5" spans="1:2" ht="12.75">
      <c r="A5" s="1">
        <v>1992</v>
      </c>
      <c r="B5" s="2">
        <v>13</v>
      </c>
    </row>
    <row r="6" spans="1:2" ht="12.75">
      <c r="A6" s="1" t="s">
        <v>3</v>
      </c>
      <c r="B6" s="2">
        <f>SUM(B3:B5)</f>
        <v>41</v>
      </c>
    </row>
    <row r="8" spans="1:2" ht="12.75">
      <c r="A8" s="1" t="s">
        <v>0</v>
      </c>
      <c r="B8" s="1"/>
    </row>
    <row r="9" spans="1:2" ht="12.75">
      <c r="A9" s="1" t="s">
        <v>4</v>
      </c>
      <c r="B9" s="1" t="s">
        <v>2</v>
      </c>
    </row>
    <row r="10" spans="1:2" ht="12.75">
      <c r="A10" s="1">
        <v>1</v>
      </c>
      <c r="B10" s="2">
        <v>1</v>
      </c>
    </row>
    <row r="11" spans="1:2" ht="12.75">
      <c r="A11" s="1">
        <v>2</v>
      </c>
      <c r="B11" s="2">
        <v>12</v>
      </c>
    </row>
    <row r="12" spans="1:2" ht="12.75">
      <c r="A12" s="1">
        <v>3</v>
      </c>
      <c r="B12" s="2">
        <v>9</v>
      </c>
    </row>
    <row r="13" spans="1:2" ht="12.75">
      <c r="A13" s="3" t="s">
        <v>5</v>
      </c>
      <c r="B13" s="2">
        <v>17</v>
      </c>
    </row>
    <row r="14" spans="1:2" ht="12.75">
      <c r="A14" s="3" t="s">
        <v>6</v>
      </c>
      <c r="B14" s="2">
        <v>2</v>
      </c>
    </row>
    <row r="15" spans="1:2" ht="12.75">
      <c r="A15" s="1" t="s">
        <v>3</v>
      </c>
      <c r="B15" s="2">
        <f>SUM(B10:B14)</f>
        <v>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34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7.75390625" style="0" customWidth="1"/>
    <col min="2" max="2" width="0" style="0" hidden="1" customWidth="1"/>
    <col min="3" max="3" width="14.125" style="0" customWidth="1"/>
    <col min="4" max="4" width="13.375" style="0" customWidth="1"/>
    <col min="5" max="5" width="24.375" style="0" customWidth="1"/>
    <col min="6" max="6" width="13.00390625" style="0" customWidth="1"/>
  </cols>
  <sheetData>
    <row r="3" spans="1:15" ht="15">
      <c r="A3" s="153" t="str">
        <f>'[2]Мандатная'!A4</f>
        <v>Открытые всероссийские соревнования "Юный морской многоборец"</v>
      </c>
      <c r="B3" s="153"/>
      <c r="C3" s="153"/>
      <c r="D3" s="153"/>
      <c r="E3" s="153"/>
      <c r="F3" s="153"/>
      <c r="G3" s="153"/>
      <c r="H3" s="130"/>
      <c r="I3" s="71"/>
      <c r="J3" s="71"/>
      <c r="K3" s="71"/>
      <c r="L3" s="71"/>
      <c r="M3" s="71"/>
      <c r="N3" s="71"/>
      <c r="O3" s="71"/>
    </row>
    <row r="5" spans="1:8" ht="15.75">
      <c r="A5" s="176" t="s">
        <v>401</v>
      </c>
      <c r="B5" s="176"/>
      <c r="C5" s="176"/>
      <c r="D5" s="176"/>
      <c r="E5" s="176"/>
      <c r="F5" s="176"/>
      <c r="G5" s="72"/>
      <c r="H5" s="72"/>
    </row>
    <row r="6" spans="1:8" ht="15.75">
      <c r="A6" s="176" t="s">
        <v>565</v>
      </c>
      <c r="B6" s="176"/>
      <c r="C6" s="176"/>
      <c r="D6" s="176"/>
      <c r="E6" s="176"/>
      <c r="F6" s="176"/>
      <c r="G6" s="72"/>
      <c r="H6" s="72"/>
    </row>
    <row r="7" spans="1:8" ht="15.75">
      <c r="A7" s="131"/>
      <c r="B7" s="132"/>
      <c r="C7" s="132"/>
      <c r="D7" s="132"/>
      <c r="E7" s="132"/>
      <c r="F7" s="132"/>
      <c r="G7" s="72"/>
      <c r="H7" s="72"/>
    </row>
    <row r="8" spans="1:6" ht="15">
      <c r="A8" s="131"/>
      <c r="B8" s="131"/>
      <c r="C8" s="176" t="s">
        <v>413</v>
      </c>
      <c r="D8" s="176"/>
      <c r="E8" s="176"/>
      <c r="F8" s="176"/>
    </row>
    <row r="9" spans="1:6" ht="15">
      <c r="A9" s="131"/>
      <c r="B9" s="131"/>
      <c r="C9" s="131"/>
      <c r="D9" s="131"/>
      <c r="E9" s="131"/>
      <c r="F9" s="131"/>
    </row>
    <row r="10" spans="1:6" ht="15">
      <c r="A10" s="131">
        <v>1</v>
      </c>
      <c r="B10" s="133" t="str">
        <f>VLOOKUP(A10,Плав!$G$6:$J$123,4,FALSE)</f>
        <v>1.1</v>
      </c>
      <c r="C10" s="131" t="str">
        <f>VLOOKUP(B10,Мандатная!$A$17:$H$135,2,FALSE)</f>
        <v>Каширин </v>
      </c>
      <c r="D10" s="131" t="str">
        <f>VLOOKUP(B10,Мандатная!$A$17:$H$135,3,FALSE)</f>
        <v>Дмитрий</v>
      </c>
      <c r="E10" s="131" t="str">
        <f>VLOOKUP(B10,Мандатная!$A$17:$H$135,5,FALSE)</f>
        <v>Екатеринбург-1</v>
      </c>
      <c r="F10" s="134" t="str">
        <f>VLOOKUP(B10,Плав!$A$6:$G$52,5,FALSE)</f>
        <v>1:07,5</v>
      </c>
    </row>
    <row r="11" spans="1:6" ht="15">
      <c r="A11" s="131">
        <v>2</v>
      </c>
      <c r="B11" s="133" t="str">
        <f>VLOOKUP(A11,Плав!$G$6:$J$123,4,FALSE)</f>
        <v>1.3</v>
      </c>
      <c r="C11" s="131" t="str">
        <f>VLOOKUP(B11,Мандатная!$A$17:$H$135,2,FALSE)</f>
        <v>Вострецов </v>
      </c>
      <c r="D11" s="131" t="str">
        <f>VLOOKUP(B11,Мандатная!$A$17:$H$135,3,FALSE)</f>
        <v>Ярослав</v>
      </c>
      <c r="E11" s="131">
        <f>VLOOKUP(B11,Мандатная!$A$17:$H$135,5,FALSE)</f>
        <v>0</v>
      </c>
      <c r="F11" s="134" t="str">
        <f>VLOOKUP(B11,Плав!$A$6:$G$52,5,FALSE)</f>
        <v>1:09,3</v>
      </c>
    </row>
    <row r="12" spans="1:6" ht="15">
      <c r="A12" s="131">
        <v>3</v>
      </c>
      <c r="B12" s="133" t="str">
        <f>VLOOKUP(A12,Плав!$G$6:$J$123,4,FALSE)</f>
        <v>1.2</v>
      </c>
      <c r="C12" s="131" t="str">
        <f>VLOOKUP(B12,Мандатная!$A$17:$H$135,2,FALSE)</f>
        <v>Чеботин </v>
      </c>
      <c r="D12" s="131" t="str">
        <f>VLOOKUP(B12,Мандатная!$A$17:$H$135,3,FALSE)</f>
        <v>Лев</v>
      </c>
      <c r="E12" s="131">
        <f>VLOOKUP(B12,Мандатная!$A$17:$H$135,5,FALSE)</f>
        <v>0</v>
      </c>
      <c r="F12" s="134" t="str">
        <f>VLOOKUP(B12,Плав!$A$6:$G$52,5,FALSE)</f>
        <v>1:10,9</v>
      </c>
    </row>
    <row r="13" spans="1:6" ht="15">
      <c r="A13" s="131">
        <v>4</v>
      </c>
      <c r="B13" s="133" t="str">
        <f>VLOOKUP(A13,Плав!$G$6:$J$123,4,FALSE)</f>
        <v>3.1</v>
      </c>
      <c r="C13" s="131" t="str">
        <f>VLOOKUP(B13,Мандатная!$A$17:$H$135,2,FALSE)</f>
        <v>Конеев </v>
      </c>
      <c r="D13" s="131" t="str">
        <f>VLOOKUP(B13,Мандатная!$A$17:$H$135,3,FALSE)</f>
        <v>Павел </v>
      </c>
      <c r="E13" s="131" t="str">
        <f>VLOOKUP(B13,Мандатная!$A$17:$H$135,5,FALSE)</f>
        <v>Астрахань-1</v>
      </c>
      <c r="F13" s="134" t="str">
        <f>VLOOKUP(B13,Плав!$A$6:$G$52,5,FALSE)</f>
        <v>1:12,0</v>
      </c>
    </row>
    <row r="14" spans="1:6" ht="15">
      <c r="A14" s="131">
        <v>5</v>
      </c>
      <c r="B14" s="133" t="str">
        <f>VLOOKUP(A14,Плав!$G$6:$J$123,4,FALSE)</f>
        <v>11.1</v>
      </c>
      <c r="C14" s="131" t="str">
        <f>VLOOKUP(B14,Мандатная!$A$17:$H$135,2,FALSE)</f>
        <v>Порсев </v>
      </c>
      <c r="D14" s="131" t="str">
        <f>VLOOKUP(B14,Мандатная!$A$17:$H$135,3,FALSE)</f>
        <v>Максим</v>
      </c>
      <c r="E14" s="131" t="str">
        <f>VLOOKUP(B14,Мандатная!$A$17:$H$135,5,FALSE)</f>
        <v>Екатеринбург-2</v>
      </c>
      <c r="F14" s="134" t="e">
        <f>VLOOKUP(B14,Плав!$A$6:$G$52,5,FALSE)</f>
        <v>#N/A</v>
      </c>
    </row>
    <row r="15" spans="1:6" ht="15">
      <c r="A15" s="131">
        <v>6</v>
      </c>
      <c r="B15" s="133" t="str">
        <f>VLOOKUP(A15,Плав!$G$6:$J$123,4,FALSE)</f>
        <v>2.1</v>
      </c>
      <c r="C15" s="131" t="str">
        <f>VLOOKUP(B15,Мандатная!$A$17:$H$135,2,FALSE)</f>
        <v>Деев</v>
      </c>
      <c r="D15" s="131" t="str">
        <f>VLOOKUP(B15,Мандатная!$A$17:$H$135,3,FALSE)</f>
        <v>Максим</v>
      </c>
      <c r="E15" s="131" t="str">
        <f>VLOOKUP(B15,Мандатная!$A$17:$H$135,5,FALSE)</f>
        <v>Воронеж-1</v>
      </c>
      <c r="F15" s="134" t="str">
        <f>VLOOKUP(B15,Плав!$A$6:$G$52,5,FALSE)</f>
        <v>1:12,4</v>
      </c>
    </row>
    <row r="16" spans="1:6" ht="15">
      <c r="A16" s="131"/>
      <c r="B16" s="131"/>
      <c r="C16" s="131"/>
      <c r="D16" s="131"/>
      <c r="E16" s="131"/>
      <c r="F16" s="135"/>
    </row>
    <row r="17" spans="1:6" ht="15">
      <c r="A17" s="131"/>
      <c r="B17" s="131"/>
      <c r="C17" s="131"/>
      <c r="D17" s="131"/>
      <c r="E17" s="131"/>
      <c r="F17" s="135"/>
    </row>
    <row r="18" spans="1:6" ht="15">
      <c r="A18" s="131"/>
      <c r="B18" s="136"/>
      <c r="C18" s="176" t="s">
        <v>501</v>
      </c>
      <c r="D18" s="176"/>
      <c r="E18" s="176"/>
      <c r="F18" s="176"/>
    </row>
    <row r="19" spans="1:6" ht="15">
      <c r="A19" s="131"/>
      <c r="B19" s="131"/>
      <c r="C19" s="131"/>
      <c r="D19" s="131"/>
      <c r="E19" s="131"/>
      <c r="F19" s="135"/>
    </row>
    <row r="20" spans="1:6" ht="15">
      <c r="A20" s="131">
        <v>1</v>
      </c>
      <c r="B20" s="133" t="str">
        <f>VLOOKUP(A20,Бег!$G$7:$J$130,4,FALSE)</f>
        <v>4.3</v>
      </c>
      <c r="C20" s="131" t="str">
        <f>VLOOKUP(B20,Мандатная!$A$17:$H$135,2,FALSE)</f>
        <v>Нигматуллин</v>
      </c>
      <c r="D20" s="131" t="str">
        <f>VLOOKUP(B20,Мандатная!$A$17:$H$135,3,FALSE)</f>
        <v>Айдар</v>
      </c>
      <c r="E20" s="131">
        <f>VLOOKUP(B20,Мандатная!$A$17:$H$135,5,FALSE)</f>
        <v>0</v>
      </c>
      <c r="F20" s="134" t="str">
        <f>VLOOKUP(B20,Бег!$A$7:$G$52,5,FALSE)</f>
        <v>1:08,7</v>
      </c>
    </row>
    <row r="21" spans="1:6" ht="15">
      <c r="A21" s="131">
        <v>2</v>
      </c>
      <c r="B21" s="133" t="str">
        <f>VLOOKUP(A21,Бег!$G$7:$J$130,4,FALSE)</f>
        <v>2.2</v>
      </c>
      <c r="C21" s="131" t="str">
        <f>VLOOKUP(B21,Мандатная!$A$17:$H$135,2,FALSE)</f>
        <v>Журавков</v>
      </c>
      <c r="D21" s="131" t="str">
        <f>VLOOKUP(B21,Мандатная!$A$17:$H$135,3,FALSE)</f>
        <v>Илья</v>
      </c>
      <c r="E21" s="131">
        <f>VLOOKUP(B21,Мандатная!$A$17:$H$135,5,FALSE)</f>
        <v>0</v>
      </c>
      <c r="F21" s="134" t="str">
        <f>VLOOKUP(B21,Бег!$A$7:$G$52,5,FALSE)</f>
        <v>1:09,2</v>
      </c>
    </row>
    <row r="22" spans="1:6" ht="15">
      <c r="A22" s="131">
        <v>3</v>
      </c>
      <c r="B22" s="133" t="str">
        <f>VLOOKUP(A22,Бег!$G$7:$J$130,4,FALSE)</f>
        <v>6.4</v>
      </c>
      <c r="C22" s="131" t="str">
        <f>VLOOKUP(B22,Мандатная!$A$17:$H$135,2,FALSE)</f>
        <v>Разумов</v>
      </c>
      <c r="D22" s="131" t="str">
        <f>VLOOKUP(B22,Мандатная!$A$17:$H$135,3,FALSE)</f>
        <v> Артём</v>
      </c>
      <c r="E22" s="131">
        <f>VLOOKUP(B22,Мандатная!$A$17:$H$135,5,FALSE)</f>
        <v>0</v>
      </c>
      <c r="F22" s="134" t="str">
        <f>VLOOKUP(B22,Бег!$A$7:$G$52,5,FALSE)</f>
        <v>1:09,9</v>
      </c>
    </row>
    <row r="23" spans="1:6" ht="15">
      <c r="A23" s="131">
        <v>4</v>
      </c>
      <c r="B23" s="133" t="str">
        <f>VLOOKUP(A23,Бег!$G$7:$J$130,4,FALSE)</f>
        <v>11.3</v>
      </c>
      <c r="C23" s="131" t="str">
        <f>VLOOKUP(B23,Мандатная!$A$17:$H$135,2,FALSE)</f>
        <v>Киприянов </v>
      </c>
      <c r="D23" s="131" t="str">
        <f>VLOOKUP(B23,Мандатная!$A$17:$H$135,3,FALSE)</f>
        <v>Лев</v>
      </c>
      <c r="E23" s="131">
        <f>VLOOKUP(B23,Мандатная!$A$17:$H$135,5,FALSE)</f>
        <v>0</v>
      </c>
      <c r="F23" s="134" t="e">
        <f>VLOOKUP(B23,Бег!$A$7:$G$52,5,FALSE)</f>
        <v>#N/A</v>
      </c>
    </row>
    <row r="24" spans="1:6" ht="15">
      <c r="A24" s="131">
        <v>5</v>
      </c>
      <c r="B24" s="133" t="e">
        <f>VLOOKUP(A24,Бег!$G$7:$J$130,4,FALSE)</f>
        <v>#N/A</v>
      </c>
      <c r="C24" s="131" t="e">
        <f>VLOOKUP(B24,Мандатная!$A$17:$H$135,2,FALSE)</f>
        <v>#N/A</v>
      </c>
      <c r="D24" s="131" t="e">
        <f>VLOOKUP(B24,Мандатная!$A$17:$H$135,3,FALSE)</f>
        <v>#N/A</v>
      </c>
      <c r="E24" s="131" t="e">
        <f>VLOOKUP(B24,Мандатная!$A$17:$H$135,5,FALSE)</f>
        <v>#N/A</v>
      </c>
      <c r="F24" s="134" t="e">
        <f>VLOOKUP(B24,Бег!$A$7:$G$52,5,FALSE)</f>
        <v>#N/A</v>
      </c>
    </row>
    <row r="25" spans="1:6" ht="15">
      <c r="A25" s="131">
        <v>6</v>
      </c>
      <c r="B25" s="133" t="e">
        <f>VLOOKUP(A25,Бег!$G$7:$J$130,4,FALSE)</f>
        <v>#N/A</v>
      </c>
      <c r="C25" s="131" t="e">
        <f>VLOOKUP(B25,Мандатная!$A$17:$H$135,2,FALSE)</f>
        <v>#N/A</v>
      </c>
      <c r="D25" s="131" t="e">
        <f>VLOOKUP(B25,Мандатная!$A$17:$H$135,3,FALSE)</f>
        <v>#N/A</v>
      </c>
      <c r="E25" s="131" t="e">
        <f>VLOOKUP(B25,Мандатная!$A$17:$H$135,5,FALSE)</f>
        <v>#N/A</v>
      </c>
      <c r="F25" s="134" t="e">
        <f>VLOOKUP(B25,Бег!$A$7:$G$52,5,FALSE)</f>
        <v>#N/A</v>
      </c>
    </row>
    <row r="26" spans="1:6" ht="15">
      <c r="A26" s="131"/>
      <c r="B26" s="131"/>
      <c r="C26" s="131"/>
      <c r="D26" s="131"/>
      <c r="E26" s="131"/>
      <c r="F26" s="135"/>
    </row>
    <row r="27" spans="1:6" ht="15">
      <c r="A27" s="131"/>
      <c r="B27" s="136"/>
      <c r="C27" s="176" t="s">
        <v>550</v>
      </c>
      <c r="D27" s="176"/>
      <c r="E27" s="176"/>
      <c r="F27" s="176"/>
    </row>
    <row r="28" spans="1:6" ht="15">
      <c r="A28" s="131"/>
      <c r="B28" s="131"/>
      <c r="C28" s="131"/>
      <c r="D28" s="131"/>
      <c r="E28" s="131"/>
      <c r="F28" s="135"/>
    </row>
    <row r="29" spans="1:6" ht="15">
      <c r="A29" s="131">
        <v>1</v>
      </c>
      <c r="B29" s="133" t="str">
        <f>VLOOKUP(A29,Двоеб!$H$7:$K$134,4,FALSE)</f>
        <v>1.1</v>
      </c>
      <c r="C29" s="131" t="str">
        <f>VLOOKUP(B29,Мандатная!$A$17:$H$135,2,FALSE)</f>
        <v>Каширин </v>
      </c>
      <c r="D29" s="131" t="str">
        <f>VLOOKUP(B29,Мандатная!$A$17:$H$135,3,FALSE)</f>
        <v>Дмитрий</v>
      </c>
      <c r="E29" s="131" t="str">
        <f>VLOOKUP(B29,Мандатная!$A$17:$H$135,5,FALSE)</f>
        <v>Екатеринбург-1</v>
      </c>
      <c r="F29" s="137">
        <f>VLOOKUP(B29,Двоеб!$A$7:$K$112,7,FALSE)</f>
        <v>2003</v>
      </c>
    </row>
    <row r="30" spans="1:6" ht="15">
      <c r="A30" s="131">
        <v>2</v>
      </c>
      <c r="B30" s="133" t="str">
        <f>VLOOKUP(A30,Двоеб!$H$7:$K$134,4,FALSE)</f>
        <v>1.3</v>
      </c>
      <c r="C30" s="131" t="str">
        <f>VLOOKUP(B30,Мандатная!$A$17:$H$135,2,FALSE)</f>
        <v>Вострецов </v>
      </c>
      <c r="D30" s="131" t="str">
        <f>VLOOKUP(B30,Мандатная!$A$17:$H$135,3,FALSE)</f>
        <v>Ярослав</v>
      </c>
      <c r="E30" s="131">
        <f>VLOOKUP(B30,Мандатная!$A$17:$H$135,5,FALSE)</f>
        <v>0</v>
      </c>
      <c r="F30" s="137">
        <f>VLOOKUP(B30,Двоеб!$A$7:$K$112,7,FALSE)</f>
        <v>1988</v>
      </c>
    </row>
    <row r="31" spans="1:6" ht="15">
      <c r="A31" s="131">
        <v>3</v>
      </c>
      <c r="B31" s="133" t="str">
        <f>VLOOKUP(A31,Двоеб!$H$7:$K$134,4,FALSE)</f>
        <v>11.1</v>
      </c>
      <c r="C31" s="131" t="str">
        <f>VLOOKUP(B31,Мандатная!$A$17:$H$135,2,FALSE)</f>
        <v>Порсев </v>
      </c>
      <c r="D31" s="131" t="str">
        <f>VLOOKUP(B31,Мандатная!$A$17:$H$135,3,FALSE)</f>
        <v>Максим</v>
      </c>
      <c r="E31" s="131" t="str">
        <f>VLOOKUP(B31,Мандатная!$A$17:$H$135,5,FALSE)</f>
        <v>Екатеринбург-2</v>
      </c>
      <c r="F31" s="137">
        <f>VLOOKUP(B31,Двоеб!$A$7:$K$112,7,FALSE)</f>
        <v>1956</v>
      </c>
    </row>
    <row r="32" spans="1:6" ht="15">
      <c r="A32" s="131">
        <v>4</v>
      </c>
      <c r="B32" s="133" t="str">
        <f>VLOOKUP(A32,Двоеб!$H$7:$K$134,4,FALSE)</f>
        <v>1.2</v>
      </c>
      <c r="C32" s="131" t="str">
        <f>VLOOKUP(B32,Мандатная!$A$17:$H$135,2,FALSE)</f>
        <v>Чеботин </v>
      </c>
      <c r="D32" s="131" t="str">
        <f>VLOOKUP(B32,Мандатная!$A$17:$H$135,3,FALSE)</f>
        <v>Лев</v>
      </c>
      <c r="E32" s="131">
        <f>VLOOKUP(B32,Мандатная!$A$17:$H$135,5,FALSE)</f>
        <v>0</v>
      </c>
      <c r="F32" s="137">
        <f>VLOOKUP(B32,Двоеб!$A$7:$K$112,7,FALSE)</f>
        <v>1940</v>
      </c>
    </row>
    <row r="33" spans="1:6" ht="15">
      <c r="A33" s="131">
        <v>5</v>
      </c>
      <c r="B33" s="133" t="str">
        <f>VLOOKUP(A33,Двоеб!$H$7:$K$134,4,FALSE)</f>
        <v>1.4</v>
      </c>
      <c r="C33" s="131" t="str">
        <f>VLOOKUP(B33,Мандатная!$A$17:$H$135,2,FALSE)</f>
        <v>Димов </v>
      </c>
      <c r="D33" s="131" t="str">
        <f>VLOOKUP(B33,Мандатная!$A$17:$H$135,3,FALSE)</f>
        <v>Даниил</v>
      </c>
      <c r="E33" s="131">
        <f>VLOOKUP(B33,Мандатная!$A$17:$H$135,5,FALSE)</f>
        <v>0</v>
      </c>
      <c r="F33" s="137">
        <f>VLOOKUP(B33,Двоеб!$A$7:$K$112,7,FALSE)</f>
        <v>1936</v>
      </c>
    </row>
    <row r="34" spans="1:6" ht="15">
      <c r="A34" s="131">
        <v>6</v>
      </c>
      <c r="B34" s="133" t="str">
        <f>VLOOKUP(A34,Двоеб!$H$7:$K$134,4,FALSE)</f>
        <v>6.4</v>
      </c>
      <c r="C34" s="131" t="str">
        <f>VLOOKUP(B34,Мандатная!$A$17:$H$135,2,FALSE)</f>
        <v>Разумов</v>
      </c>
      <c r="D34" s="131" t="str">
        <f>VLOOKUP(B34,Мандатная!$A$17:$H$135,3,FALSE)</f>
        <v> Артём</v>
      </c>
      <c r="E34" s="131">
        <f>VLOOKUP(B34,Мандатная!$A$17:$H$135,5,FALSE)</f>
        <v>0</v>
      </c>
      <c r="F34" s="137">
        <f>VLOOKUP(B34,Двоеб!$A$7:$K$112,7,FALSE)</f>
        <v>1929</v>
      </c>
    </row>
  </sheetData>
  <sheetProtection selectLockedCells="1" selectUnlockedCells="1"/>
  <mergeCells count="6">
    <mergeCell ref="A3:G3"/>
    <mergeCell ref="A5:F5"/>
    <mergeCell ref="A6:F6"/>
    <mergeCell ref="C8:F8"/>
    <mergeCell ref="C18:F18"/>
    <mergeCell ref="C27:F27"/>
  </mergeCell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7.25390625" style="0" customWidth="1"/>
    <col min="3" max="3" width="10.375" style="0" customWidth="1"/>
    <col min="4" max="4" width="34.25390625" style="0" customWidth="1"/>
    <col min="5" max="5" width="12.625" style="0" customWidth="1"/>
    <col min="7" max="7" width="6.00390625" style="0" customWidth="1"/>
  </cols>
  <sheetData>
    <row r="1" ht="12.75">
      <c r="F1" s="84" t="s">
        <v>415</v>
      </c>
    </row>
    <row r="3" spans="1:16" ht="15">
      <c r="A3" s="153" t="str">
        <f>Мандатная!A4</f>
        <v>Открытые всероссийские соревнования "Юный морской многоборец"</v>
      </c>
      <c r="B3" s="153"/>
      <c r="C3" s="153"/>
      <c r="D3" s="153"/>
      <c r="E3" s="153"/>
      <c r="F3" s="153"/>
      <c r="G3" s="153"/>
      <c r="H3" s="130"/>
      <c r="J3" s="71"/>
      <c r="K3" s="71"/>
      <c r="L3" s="71"/>
      <c r="M3" s="71"/>
      <c r="N3" s="71"/>
      <c r="O3" s="71"/>
      <c r="P3" s="71"/>
    </row>
    <row r="5" spans="1:9" ht="15.75">
      <c r="A5" s="177" t="str">
        <f>Мандатная!A9</f>
        <v>Мальчики 2005-2006 г.р.</v>
      </c>
      <c r="B5" s="177"/>
      <c r="C5" s="177"/>
      <c r="D5" s="177"/>
      <c r="E5" s="177"/>
      <c r="F5" s="177"/>
      <c r="G5" s="72"/>
      <c r="H5" s="72"/>
      <c r="I5" s="72"/>
    </row>
    <row r="6" spans="1:9" ht="15.75">
      <c r="A6" s="177" t="s">
        <v>566</v>
      </c>
      <c r="B6" s="177"/>
      <c r="C6" s="177"/>
      <c r="D6" s="177"/>
      <c r="E6" s="177"/>
      <c r="F6" s="177"/>
      <c r="G6" s="72"/>
      <c r="H6" s="72"/>
      <c r="I6" s="72"/>
    </row>
    <row r="7" spans="1:6" ht="15.75">
      <c r="A7" s="138"/>
      <c r="B7" s="138"/>
      <c r="C7" s="138"/>
      <c r="D7" s="138"/>
      <c r="E7" s="138"/>
      <c r="F7" s="138"/>
    </row>
    <row r="8" spans="1:8" ht="15.75">
      <c r="A8" s="138"/>
      <c r="B8" s="139"/>
      <c r="C8" s="139"/>
      <c r="D8" s="139" t="s">
        <v>413</v>
      </c>
      <c r="E8" s="139"/>
      <c r="F8" s="139"/>
      <c r="G8" s="72"/>
      <c r="H8" s="72"/>
    </row>
    <row r="9" spans="1:6" ht="15.75">
      <c r="A9" s="138"/>
      <c r="B9" s="138"/>
      <c r="C9" s="140"/>
      <c r="D9" s="138"/>
      <c r="E9" s="138"/>
      <c r="F9" s="138"/>
    </row>
    <row r="10" spans="1:6" ht="15.75">
      <c r="A10" s="138"/>
      <c r="B10" s="141" t="s">
        <v>417</v>
      </c>
      <c r="C10" s="141" t="s">
        <v>567</v>
      </c>
      <c r="D10" s="141" t="s">
        <v>564</v>
      </c>
      <c r="E10" s="141" t="s">
        <v>416</v>
      </c>
      <c r="F10" s="138"/>
    </row>
    <row r="11" spans="1:6" ht="15.75">
      <c r="A11" s="138"/>
      <c r="B11" s="142">
        <v>1</v>
      </c>
      <c r="C11" s="143" t="str">
        <f>VLOOKUP(B11,Плав!$I$6:$J$136,2,FALSE)</f>
        <v>1</v>
      </c>
      <c r="D11" s="138" t="str">
        <f>VLOOKUP(C11,Сводный!$A$13:$M$135,4,FALSE)</f>
        <v>Екатеринбург-1</v>
      </c>
      <c r="E11" s="144">
        <f>VLOOKUP(C11,Плав!$A$6:$I$133,8,FALSE)</f>
        <v>3965</v>
      </c>
      <c r="F11" s="138"/>
    </row>
    <row r="12" spans="1:6" ht="15.75">
      <c r="A12" s="138"/>
      <c r="B12" s="142">
        <v>2</v>
      </c>
      <c r="C12" s="143" t="str">
        <f>VLOOKUP(B12,Плав!$I$6:$J$136,2,FALSE)</f>
        <v>5</v>
      </c>
      <c r="D12" s="138" t="str">
        <f>VLOOKUP(C12,Сводный!$A$13:$M$135,4,FALSE)</f>
        <v>Ижевск-1</v>
      </c>
      <c r="E12" s="144">
        <f>VLOOKUP(C12,Плав!$A$6:$I$133,8,FALSE)</f>
        <v>3743</v>
      </c>
      <c r="F12" s="138"/>
    </row>
    <row r="13" spans="1:6" ht="15.75">
      <c r="A13" s="138"/>
      <c r="B13" s="142">
        <v>3</v>
      </c>
      <c r="C13" s="143" t="str">
        <f>VLOOKUP(B13,Плав!$I$6:$J$136,2,FALSE)</f>
        <v>6</v>
      </c>
      <c r="D13" s="138" t="str">
        <f>VLOOKUP(C13,Сводный!$A$13:$M$135,4,FALSE)</f>
        <v>Рыбинск-1</v>
      </c>
      <c r="E13" s="144">
        <f>VLOOKUP(C13,Плав!$A$6:$I$133,8,FALSE)</f>
        <v>3730</v>
      </c>
      <c r="F13" s="138"/>
    </row>
    <row r="14" spans="1:6" ht="15.75">
      <c r="A14" s="138"/>
      <c r="B14" s="142">
        <v>4</v>
      </c>
      <c r="C14" s="143" t="str">
        <f>VLOOKUP(B14,Плав!$I$6:$J$136,2,FALSE)</f>
        <v>4</v>
      </c>
      <c r="D14" s="138" t="str">
        <f>VLOOKUP(C14,Сводный!$A$13:$M$135,4,FALSE)</f>
        <v>Ульяновск-1</v>
      </c>
      <c r="E14" s="144">
        <f>VLOOKUP(C14,Плав!$A$6:$I$133,8,FALSE)</f>
        <v>3718</v>
      </c>
      <c r="F14" s="138"/>
    </row>
    <row r="15" spans="1:6" ht="15.75">
      <c r="A15" s="138"/>
      <c r="B15" s="142">
        <v>5</v>
      </c>
      <c r="C15" s="143" t="str">
        <f>VLOOKUP(B15,Плав!$I$6:$J$136,2,FALSE)</f>
        <v>3</v>
      </c>
      <c r="D15" s="138" t="str">
        <f>VLOOKUP(C15,Сводный!$A$13:$M$135,4,FALSE)</f>
        <v>Астрахань-1</v>
      </c>
      <c r="E15" s="144">
        <f>VLOOKUP(C15,Плав!$A$6:$I$133,8,FALSE)</f>
        <v>3641</v>
      </c>
      <c r="F15" s="138"/>
    </row>
    <row r="16" spans="1:6" ht="15.75">
      <c r="A16" s="138"/>
      <c r="B16" s="142">
        <v>6</v>
      </c>
      <c r="C16" s="143" t="str">
        <f>VLOOKUP(B16,Плав!$I$6:$J$136,2,FALSE)</f>
        <v>2</v>
      </c>
      <c r="D16" s="138" t="str">
        <f>VLOOKUP(C16,Сводный!$A$13:$M$135,4,FALSE)</f>
        <v>Воронеж-1</v>
      </c>
      <c r="E16" s="144">
        <f>VLOOKUP(C16,Плав!$A$6:$I$133,8,FALSE)</f>
        <v>3627</v>
      </c>
      <c r="F16" s="138"/>
    </row>
    <row r="17" spans="1:6" ht="15.75">
      <c r="A17" s="138"/>
      <c r="B17" s="142">
        <v>7</v>
      </c>
      <c r="C17" s="143" t="str">
        <f>VLOOKUP(B17,Плав!$I$6:$J$136,2,FALSE)</f>
        <v>10</v>
      </c>
      <c r="D17" s="138" t="str">
        <f>VLOOKUP(C17,Сводный!$A$13:$M$135,4,FALSE)</f>
        <v>Воронеж-2</v>
      </c>
      <c r="E17" s="144">
        <f>VLOOKUP(C17,Плав!$A$6:$I$133,8,FALSE)</f>
        <v>3512</v>
      </c>
      <c r="F17" s="138"/>
    </row>
    <row r="18" spans="1:6" ht="15.75">
      <c r="A18" s="138"/>
      <c r="B18" s="142">
        <v>8</v>
      </c>
      <c r="C18" s="143" t="str">
        <f>VLOOKUP(B18,Плав!$I$6:$J$136,2,FALSE)</f>
        <v>12</v>
      </c>
      <c r="D18" s="138" t="str">
        <f>VLOOKUP(C18,Сводный!$A$13:$M$135,4,FALSE)</f>
        <v>Ульяновск-2</v>
      </c>
      <c r="E18" s="144">
        <f>VLOOKUP(C18,Плав!$A$6:$I$133,8,FALSE)</f>
        <v>3471</v>
      </c>
      <c r="F18" s="138"/>
    </row>
    <row r="19" spans="1:6" ht="15.75">
      <c r="A19" s="138"/>
      <c r="B19" s="142">
        <v>9</v>
      </c>
      <c r="C19" s="143" t="str">
        <f>VLOOKUP(B19,Плав!$I$6:$J$136,2,FALSE)</f>
        <v>11</v>
      </c>
      <c r="D19" s="138" t="str">
        <f>VLOOKUP(C19,Сводный!$A$13:$M$135,4,FALSE)</f>
        <v>Екатеринбург-2</v>
      </c>
      <c r="E19" s="144">
        <f>VLOOKUP(C19,Плав!$A$6:$I$133,8,FALSE)</f>
        <v>3415</v>
      </c>
      <c r="F19" s="138"/>
    </row>
    <row r="20" spans="1:6" ht="15.75">
      <c r="A20" s="138"/>
      <c r="B20" s="142">
        <v>10</v>
      </c>
      <c r="C20" s="143" t="str">
        <f>VLOOKUP(B20,Плав!$I$6:$J$136,2,FALSE)</f>
        <v>8</v>
      </c>
      <c r="D20" s="138" t="str">
        <f>VLOOKUP(C20,Сводный!$A$13:$M$135,4,FALSE)</f>
        <v>Астрахань-2</v>
      </c>
      <c r="E20" s="144">
        <f>VLOOKUP(C20,Плав!$A$6:$I$133,8,FALSE)</f>
        <v>3392</v>
      </c>
      <c r="F20" s="138"/>
    </row>
    <row r="21" spans="1:6" ht="15.75">
      <c r="A21" s="138"/>
      <c r="B21" s="142"/>
      <c r="C21" s="143"/>
      <c r="D21" s="138"/>
      <c r="E21" s="144"/>
      <c r="F21" s="138"/>
    </row>
    <row r="22" spans="1:6" ht="18" customHeight="1">
      <c r="A22" s="138"/>
      <c r="B22" s="138"/>
      <c r="C22" s="138"/>
      <c r="D22" s="139" t="s">
        <v>501</v>
      </c>
      <c r="E22" s="138"/>
      <c r="F22" s="138"/>
    </row>
    <row r="23" spans="1:6" ht="15.75">
      <c r="A23" s="138"/>
      <c r="B23" s="138"/>
      <c r="C23" s="140"/>
      <c r="D23" s="138"/>
      <c r="E23" s="138"/>
      <c r="F23" s="138"/>
    </row>
    <row r="24" spans="1:6" ht="15.75">
      <c r="A24" s="138"/>
      <c r="B24" s="141" t="s">
        <v>417</v>
      </c>
      <c r="C24" s="141" t="s">
        <v>567</v>
      </c>
      <c r="D24" s="141" t="s">
        <v>564</v>
      </c>
      <c r="E24" s="141" t="s">
        <v>416</v>
      </c>
      <c r="F24" s="138"/>
    </row>
    <row r="25" spans="1:6" ht="15.75">
      <c r="A25" s="138"/>
      <c r="B25" s="142">
        <v>1</v>
      </c>
      <c r="C25" s="143" t="str">
        <f>VLOOKUP(B25,Бег!$I$7:$J$114,2,FALSE)</f>
        <v>4</v>
      </c>
      <c r="D25" s="138" t="str">
        <f>VLOOKUP(C25,Сводный!$A$13:$M$135,4,FALSE)</f>
        <v>Ульяновск-1</v>
      </c>
      <c r="E25" s="144">
        <f>VLOOKUP(C25,Бег!$A$7:$I$111,8,FALSE)</f>
        <v>3939</v>
      </c>
      <c r="F25" s="138"/>
    </row>
    <row r="26" spans="1:6" ht="15.75">
      <c r="A26" s="138"/>
      <c r="B26" s="142">
        <v>2</v>
      </c>
      <c r="C26" s="143" t="str">
        <f>VLOOKUP(B26,Бег!$I$7:$J$114,2,FALSE)</f>
        <v>11</v>
      </c>
      <c r="D26" s="138" t="str">
        <f>VLOOKUP(C26,Сводный!$A$13:$M$135,4,FALSE)</f>
        <v>Екатеринбург-2</v>
      </c>
      <c r="E26" s="144">
        <f>VLOOKUP(C26,Бег!$A$7:$I$111,8,FALSE)</f>
        <v>3905</v>
      </c>
      <c r="F26" s="138"/>
    </row>
    <row r="27" spans="1:6" ht="15.75">
      <c r="A27" s="138"/>
      <c r="B27" s="142">
        <v>3</v>
      </c>
      <c r="C27" s="143" t="str">
        <f>VLOOKUP(B27,Бег!$I$7:$J$114,2,FALSE)</f>
        <v>1</v>
      </c>
      <c r="D27" s="138" t="str">
        <f>VLOOKUP(C27,Сводный!$A$13:$M$135,4,FALSE)</f>
        <v>Екатеринбург-1</v>
      </c>
      <c r="E27" s="144">
        <f>VLOOKUP(C27,Бег!$A$7:$I$111,8,FALSE)</f>
        <v>3902</v>
      </c>
      <c r="F27" s="138"/>
    </row>
    <row r="28" spans="1:6" ht="15.75">
      <c r="A28" s="138"/>
      <c r="B28" s="142">
        <v>4</v>
      </c>
      <c r="C28" s="143" t="str">
        <f>VLOOKUP(B28,Бег!$I$7:$J$114,2,FALSE)</f>
        <v>2</v>
      </c>
      <c r="D28" s="138" t="str">
        <f>VLOOKUP(C28,Сводный!$A$13:$M$135,4,FALSE)</f>
        <v>Воронеж-1</v>
      </c>
      <c r="E28" s="144">
        <f>VLOOKUP(C28,Бег!$A$7:$I$111,8,FALSE)</f>
        <v>3851</v>
      </c>
      <c r="F28" s="138"/>
    </row>
    <row r="29" spans="1:6" ht="15.75">
      <c r="A29" s="138"/>
      <c r="B29" s="142">
        <v>5</v>
      </c>
      <c r="C29" s="143" t="str">
        <f>VLOOKUP(B29,Бег!$I$7:$J$114,2,FALSE)</f>
        <v>5</v>
      </c>
      <c r="D29" s="138" t="str">
        <f>VLOOKUP(C29,Сводный!$A$13:$M$135,4,FALSE)</f>
        <v>Ижевск-1</v>
      </c>
      <c r="E29" s="144">
        <f>VLOOKUP(C29,Бег!$A$7:$I$111,8,FALSE)</f>
        <v>3843</v>
      </c>
      <c r="F29" s="138"/>
    </row>
    <row r="30" spans="1:6" ht="15.75">
      <c r="A30" s="138"/>
      <c r="B30" s="142">
        <v>6</v>
      </c>
      <c r="C30" s="143" t="str">
        <f>VLOOKUP(B30,Бег!$I$7:$J$114,2,FALSE)</f>
        <v>6</v>
      </c>
      <c r="D30" s="138" t="str">
        <f>VLOOKUP(C30,Сводный!$A$13:$M$135,4,FALSE)</f>
        <v>Рыбинск-1</v>
      </c>
      <c r="E30" s="144">
        <f>VLOOKUP(C30,Бег!$A$7:$I$111,8,FALSE)</f>
        <v>3833</v>
      </c>
      <c r="F30" s="138"/>
    </row>
    <row r="31" spans="1:6" ht="15.75">
      <c r="A31" s="138"/>
      <c r="B31" s="142">
        <v>7</v>
      </c>
      <c r="C31" s="143" t="str">
        <f>VLOOKUP(B31,Бег!$I$7:$J$114,2,FALSE)</f>
        <v>10</v>
      </c>
      <c r="D31" s="138" t="str">
        <f>VLOOKUP(C31,Сводный!$A$13:$M$135,4,FALSE)</f>
        <v>Воронеж-2</v>
      </c>
      <c r="E31" s="144">
        <f>VLOOKUP(C31,Бег!$A$7:$I$111,8,FALSE)</f>
        <v>3701</v>
      </c>
      <c r="F31" s="138"/>
    </row>
    <row r="32" spans="1:6" ht="15.75">
      <c r="A32" s="138"/>
      <c r="B32" s="142">
        <v>8</v>
      </c>
      <c r="C32" s="143" t="str">
        <f>VLOOKUP(B32,Бег!$I$7:$J$114,2,FALSE)</f>
        <v>12</v>
      </c>
      <c r="D32" s="138" t="str">
        <f>VLOOKUP(C32,Сводный!$A$13:$M$135,4,FALSE)</f>
        <v>Ульяновск-2</v>
      </c>
      <c r="E32" s="144">
        <f>VLOOKUP(C32,Бег!$A$7:$I$111,8,FALSE)</f>
        <v>3670</v>
      </c>
      <c r="F32" s="138"/>
    </row>
    <row r="33" spans="1:6" ht="15.75">
      <c r="A33" s="138"/>
      <c r="B33" s="142">
        <v>9</v>
      </c>
      <c r="C33" s="143" t="str">
        <f>VLOOKUP(B33,Бег!$I$7:$J$114,2,FALSE)</f>
        <v>15</v>
      </c>
      <c r="D33" s="138" t="str">
        <f>VLOOKUP(C33,Сводный!$A$13:$M$135,4,FALSE)</f>
        <v>Воронеж-3</v>
      </c>
      <c r="E33" s="144">
        <f>VLOOKUP(C33,Бег!$A$7:$I$111,8,FALSE)</f>
        <v>3631</v>
      </c>
      <c r="F33" s="138"/>
    </row>
    <row r="34" spans="1:6" ht="15.75">
      <c r="A34" s="138"/>
      <c r="B34" s="142">
        <v>10</v>
      </c>
      <c r="C34" s="143" t="str">
        <f>VLOOKUP(B34,Бег!$I$7:$J$114,2,FALSE)</f>
        <v>14</v>
      </c>
      <c r="D34" s="138" t="str">
        <f>VLOOKUP(C34,Сводный!$A$13:$M$135,4,FALSE)</f>
        <v>Ульяновск-3</v>
      </c>
      <c r="E34" s="144">
        <f>VLOOKUP(C34,Бег!$A$7:$I$111,8,FALSE)</f>
        <v>3563</v>
      </c>
      <c r="F34" s="138"/>
    </row>
    <row r="35" spans="1:6" ht="15.75">
      <c r="A35" s="138"/>
      <c r="B35" s="142"/>
      <c r="C35" s="145"/>
      <c r="D35" s="138"/>
      <c r="E35" s="146"/>
      <c r="F35" s="138"/>
    </row>
    <row r="36" spans="1:6" ht="18" customHeight="1">
      <c r="A36" s="138"/>
      <c r="B36" s="138"/>
      <c r="C36" s="138"/>
      <c r="D36" s="139" t="s">
        <v>550</v>
      </c>
      <c r="E36" s="138"/>
      <c r="F36" s="138"/>
    </row>
    <row r="37" spans="1:6" ht="15.75">
      <c r="A37" s="138"/>
      <c r="B37" s="138"/>
      <c r="C37" s="140"/>
      <c r="D37" s="138"/>
      <c r="E37" s="138"/>
      <c r="F37" s="138"/>
    </row>
    <row r="38" spans="1:6" ht="15.75">
      <c r="A38" s="138"/>
      <c r="B38" s="141" t="s">
        <v>417</v>
      </c>
      <c r="C38" s="141" t="s">
        <v>567</v>
      </c>
      <c r="D38" s="141" t="s">
        <v>564</v>
      </c>
      <c r="E38" s="141" t="s">
        <v>416</v>
      </c>
      <c r="F38" s="138"/>
    </row>
    <row r="39" spans="1:6" ht="15.75">
      <c r="A39" s="138"/>
      <c r="B39" s="142">
        <v>1</v>
      </c>
      <c r="C39" s="143" t="str">
        <f>VLOOKUP(B39,Двоеб!$J$7:$K$118,2,FALSE)</f>
        <v>1</v>
      </c>
      <c r="D39" s="138" t="str">
        <f>VLOOKUP(C39,Сводный!$A$13:$M$135,4,FALSE)</f>
        <v>Екатеринбург-1</v>
      </c>
      <c r="E39" s="144">
        <f>VLOOKUP(C39,Двоеб!$A$7:$K$115,9,FALSE)</f>
        <v>7867</v>
      </c>
      <c r="F39" s="138"/>
    </row>
    <row r="40" spans="1:6" ht="15.75">
      <c r="A40" s="138"/>
      <c r="B40" s="142">
        <v>2</v>
      </c>
      <c r="C40" s="143" t="str">
        <f>VLOOKUP(B40,Двоеб!$J$7:$K$118,2,FALSE)</f>
        <v>4</v>
      </c>
      <c r="D40" s="138" t="str">
        <f>VLOOKUP(C40,Сводный!$A$13:$M$135,4,FALSE)</f>
        <v>Ульяновск-1</v>
      </c>
      <c r="E40" s="144">
        <f>VLOOKUP(C40,Двоеб!$A$7:$K$115,9,FALSE)</f>
        <v>7657</v>
      </c>
      <c r="F40" s="138"/>
    </row>
    <row r="41" spans="1:6" ht="15.75">
      <c r="A41" s="138"/>
      <c r="B41" s="142">
        <v>3</v>
      </c>
      <c r="C41" s="143" t="str">
        <f>VLOOKUP(B41,Двоеб!$J$7:$K$118,2,FALSE)</f>
        <v>5</v>
      </c>
      <c r="D41" s="138" t="str">
        <f>VLOOKUP(C41,Сводный!$A$13:$M$135,4,FALSE)</f>
        <v>Ижевск-1</v>
      </c>
      <c r="E41" s="144">
        <f>VLOOKUP(C41,Двоеб!$A$7:$K$115,9,FALSE)</f>
        <v>7586</v>
      </c>
      <c r="F41" s="138"/>
    </row>
    <row r="42" spans="1:6" ht="15.75">
      <c r="A42" s="138"/>
      <c r="B42" s="142">
        <v>4</v>
      </c>
      <c r="C42" s="143" t="str">
        <f>VLOOKUP(B42,Двоеб!$J$7:$K$118,2,FALSE)</f>
        <v>6</v>
      </c>
      <c r="D42" s="138" t="str">
        <f>VLOOKUP(C42,Сводный!$A$13:$M$135,4,FALSE)</f>
        <v>Рыбинск-1</v>
      </c>
      <c r="E42" s="144">
        <f>VLOOKUP(C42,Двоеб!$A$7:$K$115,9,FALSE)</f>
        <v>7563</v>
      </c>
      <c r="F42" s="138"/>
    </row>
    <row r="43" spans="1:6" ht="15.75">
      <c r="A43" s="138"/>
      <c r="B43" s="142">
        <v>5</v>
      </c>
      <c r="C43" s="143" t="str">
        <f>VLOOKUP(B43,Двоеб!$J$7:$K$118,2,FALSE)</f>
        <v>2</v>
      </c>
      <c r="D43" s="138" t="str">
        <f>VLOOKUP(C43,Сводный!$A$13:$M$135,4,FALSE)</f>
        <v>Воронеж-1</v>
      </c>
      <c r="E43" s="144">
        <f>VLOOKUP(C43,Двоеб!$A$7:$K$115,9,FALSE)</f>
        <v>7478</v>
      </c>
      <c r="F43" s="138"/>
    </row>
    <row r="44" spans="1:6" ht="15.75">
      <c r="A44" s="138"/>
      <c r="B44" s="142">
        <v>6</v>
      </c>
      <c r="C44" s="143" t="str">
        <f>VLOOKUP(B44,Двоеб!$J$7:$K$118,2,FALSE)</f>
        <v>11</v>
      </c>
      <c r="D44" s="138" t="str">
        <f>VLOOKUP(C44,Сводный!$A$13:$M$135,4,FALSE)</f>
        <v>Екатеринбург-2</v>
      </c>
      <c r="E44" s="144">
        <f>VLOOKUP(C44,Двоеб!$A$7:$K$115,9,FALSE)</f>
        <v>7320</v>
      </c>
      <c r="F44" s="138"/>
    </row>
    <row r="45" spans="1:6" ht="15.75">
      <c r="A45" s="147"/>
      <c r="B45" s="142">
        <v>7</v>
      </c>
      <c r="C45" s="143" t="str">
        <f>VLOOKUP(B45,Двоеб!$J$7:$K$118,2,FALSE)</f>
        <v>10</v>
      </c>
      <c r="D45" s="138" t="str">
        <f>VLOOKUP(C45,Сводный!$A$13:$M$135,4,FALSE)</f>
        <v>Воронеж-2</v>
      </c>
      <c r="E45" s="144">
        <f>VLOOKUP(C45,Двоеб!$A$7:$K$115,9,FALSE)</f>
        <v>7213</v>
      </c>
      <c r="F45" s="147"/>
    </row>
    <row r="46" spans="1:6" ht="15.75">
      <c r="A46" s="147"/>
      <c r="B46" s="142">
        <v>8</v>
      </c>
      <c r="C46" s="143" t="str">
        <f>VLOOKUP(B46,Двоеб!$J$7:$K$118,2,FALSE)</f>
        <v>3</v>
      </c>
      <c r="D46" s="138" t="str">
        <f>VLOOKUP(C46,Сводный!$A$13:$M$135,4,FALSE)</f>
        <v>Астрахань-1</v>
      </c>
      <c r="E46" s="144">
        <f>VLOOKUP(C46,Двоеб!$A$7:$K$115,9,FALSE)</f>
        <v>7165</v>
      </c>
      <c r="F46" s="147"/>
    </row>
    <row r="47" spans="2:5" ht="15.75">
      <c r="B47" s="142">
        <v>9</v>
      </c>
      <c r="C47" s="143" t="str">
        <f>VLOOKUP(B47,Двоеб!$J$7:$K$118,2,FALSE)</f>
        <v>12</v>
      </c>
      <c r="D47" s="138" t="str">
        <f>VLOOKUP(C47,Сводный!$A$13:$M$135,4,FALSE)</f>
        <v>Ульяновск-2</v>
      </c>
      <c r="E47" s="144">
        <f>VLOOKUP(C47,Двоеб!$A$7:$K$115,9,FALSE)</f>
        <v>7141</v>
      </c>
    </row>
    <row r="48" spans="2:5" ht="15.75">
      <c r="B48" s="142">
        <v>10</v>
      </c>
      <c r="C48" s="143" t="str">
        <f>VLOOKUP(B48,Двоеб!$J$7:$K$118,2,FALSE)</f>
        <v>14</v>
      </c>
      <c r="D48" s="138" t="str">
        <f>VLOOKUP(C48,Сводный!$A$13:$M$135,4,FALSE)</f>
        <v>Ульяновск-3</v>
      </c>
      <c r="E48" s="144">
        <f>VLOOKUP(C48,Двоеб!$A$7:$K$115,9,FALSE)</f>
        <v>6818</v>
      </c>
    </row>
  </sheetData>
  <sheetProtection selectLockedCells="1" selectUnlockedCells="1"/>
  <mergeCells count="3">
    <mergeCell ref="A3:G3"/>
    <mergeCell ref="A5:F5"/>
    <mergeCell ref="A6:F6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5.75">
      <c r="A1" s="178" t="s">
        <v>568</v>
      </c>
      <c r="B1" s="178"/>
    </row>
    <row r="2" spans="1:2" ht="12.75">
      <c r="A2" s="148">
        <v>600</v>
      </c>
      <c r="B2" s="149" t="s">
        <v>6</v>
      </c>
    </row>
    <row r="3" spans="1:2" ht="12.75">
      <c r="A3" s="148">
        <v>899</v>
      </c>
      <c r="B3" s="149" t="s">
        <v>6</v>
      </c>
    </row>
    <row r="4" spans="1:2" ht="12.75">
      <c r="A4" s="148">
        <v>900</v>
      </c>
      <c r="B4" s="149" t="s">
        <v>5</v>
      </c>
    </row>
    <row r="5" spans="1:2" ht="12.75">
      <c r="A5" s="148">
        <v>1199</v>
      </c>
      <c r="B5" s="149" t="s">
        <v>5</v>
      </c>
    </row>
    <row r="6" spans="1:2" ht="12.75">
      <c r="A6" s="148">
        <v>1200</v>
      </c>
      <c r="B6" s="149" t="s">
        <v>113</v>
      </c>
    </row>
    <row r="7" spans="1:2" ht="12.75">
      <c r="A7" s="148">
        <v>1499</v>
      </c>
      <c r="B7" s="149" t="s">
        <v>113</v>
      </c>
    </row>
    <row r="8" spans="1:2" ht="12.75">
      <c r="A8" s="148">
        <v>1500</v>
      </c>
      <c r="B8" s="149">
        <v>3</v>
      </c>
    </row>
    <row r="9" spans="1:2" ht="12.75">
      <c r="A9" s="148">
        <v>2099</v>
      </c>
      <c r="B9" s="149">
        <v>3</v>
      </c>
    </row>
    <row r="10" spans="1:2" ht="12.75">
      <c r="A10" s="148">
        <v>2100</v>
      </c>
      <c r="B10" s="149">
        <v>2</v>
      </c>
    </row>
    <row r="11" spans="1:2" ht="12.75">
      <c r="A11" s="148">
        <v>2659</v>
      </c>
      <c r="B11" s="149">
        <v>2</v>
      </c>
    </row>
    <row r="12" spans="1:2" ht="12.75">
      <c r="A12" s="148">
        <v>2600</v>
      </c>
      <c r="B12" s="149">
        <v>1</v>
      </c>
    </row>
    <row r="13" spans="1:2" ht="12.75">
      <c r="A13" s="148">
        <v>2999</v>
      </c>
      <c r="B13" s="149">
        <v>1</v>
      </c>
    </row>
    <row r="14" spans="1:2" ht="12.75">
      <c r="A14" s="148">
        <v>3000</v>
      </c>
      <c r="B14" s="149" t="s">
        <v>569</v>
      </c>
    </row>
    <row r="15" spans="1:2" ht="12.75">
      <c r="A15" s="148">
        <v>3600</v>
      </c>
      <c r="B15" s="149" t="s">
        <v>569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06"/>
  <sheetViews>
    <sheetView zoomScalePageLayoutView="0" workbookViewId="0" topLeftCell="A430">
      <selection activeCell="B233" sqref="B233"/>
    </sheetView>
  </sheetViews>
  <sheetFormatPr defaultColWidth="9.00390625" defaultRowHeight="12.75"/>
  <cols>
    <col min="2" max="2" width="20.00390625" style="0" customWidth="1"/>
    <col min="3" max="3" width="13.00390625" style="0" customWidth="1"/>
  </cols>
  <sheetData>
    <row r="1" spans="1:5" ht="12.75" customHeight="1">
      <c r="A1" s="179" t="s">
        <v>570</v>
      </c>
      <c r="B1" s="179"/>
      <c r="C1" s="108"/>
      <c r="D1" s="108"/>
      <c r="E1" s="108"/>
    </row>
    <row r="2" spans="1:5" ht="12.75">
      <c r="A2" s="179"/>
      <c r="B2" s="179"/>
      <c r="C2" s="84" t="s">
        <v>571</v>
      </c>
      <c r="D2" s="108" t="s">
        <v>572</v>
      </c>
      <c r="E2" s="108"/>
    </row>
    <row r="3" spans="1:5" ht="12.75">
      <c r="A3" s="179"/>
      <c r="B3" s="179"/>
      <c r="C3" s="150">
        <v>0.0008101851851851852</v>
      </c>
      <c r="D3" s="108" t="s">
        <v>573</v>
      </c>
      <c r="E3" s="108"/>
    </row>
    <row r="4" spans="1:2" ht="12.75">
      <c r="A4" s="65" t="s">
        <v>574</v>
      </c>
      <c r="B4" s="106">
        <v>1200</v>
      </c>
    </row>
    <row r="5" spans="1:5" ht="12.75">
      <c r="A5" s="65" t="s">
        <v>575</v>
      </c>
      <c r="B5" s="106">
        <v>1199</v>
      </c>
      <c r="D5" s="151" t="s">
        <v>576</v>
      </c>
      <c r="E5" s="151"/>
    </row>
    <row r="6" spans="1:5" ht="12.75">
      <c r="A6" s="65" t="s">
        <v>577</v>
      </c>
      <c r="B6" s="106">
        <v>1198</v>
      </c>
      <c r="D6" s="151" t="s">
        <v>578</v>
      </c>
      <c r="E6" s="151">
        <v>4</v>
      </c>
    </row>
    <row r="7" spans="1:5" ht="12.75">
      <c r="A7" s="65" t="s">
        <v>579</v>
      </c>
      <c r="B7" s="106">
        <v>1197</v>
      </c>
      <c r="D7" s="151" t="s">
        <v>580</v>
      </c>
      <c r="E7" s="151">
        <v>1206</v>
      </c>
    </row>
    <row r="8" spans="1:2" ht="12.75">
      <c r="A8" s="65" t="s">
        <v>581</v>
      </c>
      <c r="B8" s="106">
        <v>1196</v>
      </c>
    </row>
    <row r="9" spans="1:2" ht="12.75">
      <c r="A9" s="65" t="s">
        <v>582</v>
      </c>
      <c r="B9" s="106">
        <v>1195</v>
      </c>
    </row>
    <row r="10" spans="1:7" ht="12.75">
      <c r="A10" s="65" t="s">
        <v>583</v>
      </c>
      <c r="B10" s="106">
        <v>1194</v>
      </c>
      <c r="D10" s="11"/>
      <c r="E10" s="11"/>
      <c r="F10" s="11"/>
      <c r="G10" s="11"/>
    </row>
    <row r="11" spans="1:2" ht="12.75">
      <c r="A11" s="65" t="s">
        <v>584</v>
      </c>
      <c r="B11" s="106">
        <v>1193</v>
      </c>
    </row>
    <row r="12" spans="1:2" ht="12.75">
      <c r="A12" s="65" t="s">
        <v>585</v>
      </c>
      <c r="B12" s="106">
        <v>1192</v>
      </c>
    </row>
    <row r="13" spans="1:2" ht="12.75">
      <c r="A13" s="65" t="s">
        <v>586</v>
      </c>
      <c r="B13" s="106">
        <v>1191</v>
      </c>
    </row>
    <row r="14" spans="1:2" ht="12.75">
      <c r="A14" s="65" t="s">
        <v>587</v>
      </c>
      <c r="B14" s="106">
        <v>1190</v>
      </c>
    </row>
    <row r="15" spans="1:2" ht="12.75">
      <c r="A15" s="65" t="s">
        <v>588</v>
      </c>
      <c r="B15" s="106">
        <v>1189</v>
      </c>
    </row>
    <row r="16" spans="1:2" ht="12.75">
      <c r="A16" s="65" t="s">
        <v>589</v>
      </c>
      <c r="B16" s="106">
        <v>1188</v>
      </c>
    </row>
    <row r="17" spans="1:2" ht="12.75">
      <c r="A17" s="65" t="s">
        <v>590</v>
      </c>
      <c r="B17" s="106">
        <v>1187</v>
      </c>
    </row>
    <row r="18" spans="1:2" ht="12.75">
      <c r="A18" s="65" t="s">
        <v>591</v>
      </c>
      <c r="B18" s="106">
        <v>1186</v>
      </c>
    </row>
    <row r="19" spans="1:2" ht="12.75">
      <c r="A19" s="65" t="s">
        <v>592</v>
      </c>
      <c r="B19" s="106">
        <v>1185</v>
      </c>
    </row>
    <row r="20" spans="1:2" ht="12.75">
      <c r="A20" s="65" t="s">
        <v>593</v>
      </c>
      <c r="B20" s="106">
        <v>1184</v>
      </c>
    </row>
    <row r="21" spans="1:2" ht="12.75">
      <c r="A21" s="65" t="s">
        <v>594</v>
      </c>
      <c r="B21" s="106">
        <v>1183</v>
      </c>
    </row>
    <row r="22" spans="1:2" ht="12.75">
      <c r="A22" s="65" t="s">
        <v>595</v>
      </c>
      <c r="B22" s="106">
        <v>1182</v>
      </c>
    </row>
    <row r="23" spans="1:2" ht="12.75">
      <c r="A23" s="65" t="s">
        <v>596</v>
      </c>
      <c r="B23" s="106">
        <v>1181</v>
      </c>
    </row>
    <row r="24" spans="1:2" ht="12.75">
      <c r="A24" s="65" t="s">
        <v>597</v>
      </c>
      <c r="B24" s="106">
        <v>1180</v>
      </c>
    </row>
    <row r="25" spans="1:2" ht="12.75">
      <c r="A25" s="65" t="s">
        <v>598</v>
      </c>
      <c r="B25" s="106">
        <v>1179</v>
      </c>
    </row>
    <row r="26" spans="1:2" ht="12.75">
      <c r="A26" s="65" t="s">
        <v>599</v>
      </c>
      <c r="B26" s="106">
        <v>1178</v>
      </c>
    </row>
    <row r="27" spans="1:2" ht="12.75">
      <c r="A27" s="65" t="s">
        <v>600</v>
      </c>
      <c r="B27" s="106">
        <v>1177</v>
      </c>
    </row>
    <row r="28" spans="1:2" ht="12.75">
      <c r="A28" s="65" t="s">
        <v>601</v>
      </c>
      <c r="B28" s="106">
        <v>1176</v>
      </c>
    </row>
    <row r="29" spans="1:2" ht="12.75">
      <c r="A29" s="65" t="s">
        <v>602</v>
      </c>
      <c r="B29" s="106">
        <v>1175</v>
      </c>
    </row>
    <row r="30" spans="1:2" ht="12.75">
      <c r="A30" s="65" t="s">
        <v>603</v>
      </c>
      <c r="B30" s="106">
        <v>1174</v>
      </c>
    </row>
    <row r="31" spans="1:2" ht="12.75">
      <c r="A31" s="65" t="s">
        <v>604</v>
      </c>
      <c r="B31" s="106">
        <v>1173</v>
      </c>
    </row>
    <row r="32" spans="1:2" ht="12.75">
      <c r="A32" s="65" t="s">
        <v>605</v>
      </c>
      <c r="B32" s="106">
        <v>1172</v>
      </c>
    </row>
    <row r="33" spans="1:2" ht="12.75">
      <c r="A33" s="65" t="s">
        <v>606</v>
      </c>
      <c r="B33" s="106">
        <v>1171</v>
      </c>
    </row>
    <row r="34" spans="1:2" ht="12.75">
      <c r="A34" s="65" t="s">
        <v>607</v>
      </c>
      <c r="B34" s="106">
        <v>1170</v>
      </c>
    </row>
    <row r="35" spans="1:2" ht="12.75">
      <c r="A35" s="65" t="s">
        <v>608</v>
      </c>
      <c r="B35" s="106">
        <v>1169</v>
      </c>
    </row>
    <row r="36" spans="1:2" ht="12.75">
      <c r="A36" s="65" t="s">
        <v>609</v>
      </c>
      <c r="B36" s="106">
        <v>1168</v>
      </c>
    </row>
    <row r="37" spans="1:2" ht="12.75">
      <c r="A37" s="65" t="s">
        <v>610</v>
      </c>
      <c r="B37" s="106">
        <v>1167</v>
      </c>
    </row>
    <row r="38" spans="1:2" ht="12.75">
      <c r="A38" s="65" t="s">
        <v>611</v>
      </c>
      <c r="B38" s="106">
        <v>1166</v>
      </c>
    </row>
    <row r="39" spans="1:2" ht="12.75">
      <c r="A39" s="65" t="s">
        <v>612</v>
      </c>
      <c r="B39" s="106">
        <v>1165</v>
      </c>
    </row>
    <row r="40" spans="1:2" ht="12.75">
      <c r="A40" s="65" t="s">
        <v>613</v>
      </c>
      <c r="B40" s="106">
        <v>1164</v>
      </c>
    </row>
    <row r="41" spans="1:2" ht="12.75">
      <c r="A41" s="65" t="s">
        <v>614</v>
      </c>
      <c r="B41" s="106">
        <v>1163</v>
      </c>
    </row>
    <row r="42" spans="1:2" ht="12.75">
      <c r="A42" s="65" t="s">
        <v>615</v>
      </c>
      <c r="B42" s="106">
        <v>1162</v>
      </c>
    </row>
    <row r="43" spans="1:2" ht="12.75">
      <c r="A43" s="65" t="s">
        <v>616</v>
      </c>
      <c r="B43" s="106">
        <v>1161</v>
      </c>
    </row>
    <row r="44" spans="1:2" ht="12.75">
      <c r="A44" s="65" t="s">
        <v>617</v>
      </c>
      <c r="B44" s="106">
        <v>1160</v>
      </c>
    </row>
    <row r="45" spans="1:2" ht="12.75">
      <c r="A45" s="65" t="s">
        <v>618</v>
      </c>
      <c r="B45" s="106">
        <v>1159</v>
      </c>
    </row>
    <row r="46" spans="1:2" ht="12.75">
      <c r="A46" s="65" t="s">
        <v>619</v>
      </c>
      <c r="B46" s="106">
        <v>1158</v>
      </c>
    </row>
    <row r="47" spans="1:2" ht="12.75">
      <c r="A47" s="65" t="s">
        <v>620</v>
      </c>
      <c r="B47" s="106">
        <v>1157</v>
      </c>
    </row>
    <row r="48" spans="1:2" ht="12.75">
      <c r="A48" s="65" t="s">
        <v>621</v>
      </c>
      <c r="B48" s="106">
        <v>1156</v>
      </c>
    </row>
    <row r="49" spans="1:2" ht="12.75">
      <c r="A49" s="65" t="s">
        <v>622</v>
      </c>
      <c r="B49" s="106">
        <v>1155</v>
      </c>
    </row>
    <row r="50" spans="1:2" ht="12.75">
      <c r="A50" s="65" t="s">
        <v>623</v>
      </c>
      <c r="B50" s="106">
        <v>1154</v>
      </c>
    </row>
    <row r="51" spans="1:2" ht="12.75">
      <c r="A51" s="65" t="s">
        <v>624</v>
      </c>
      <c r="B51" s="106">
        <v>1153</v>
      </c>
    </row>
    <row r="52" spans="1:2" ht="12.75">
      <c r="A52" s="65" t="s">
        <v>625</v>
      </c>
      <c r="B52" s="106">
        <v>1152</v>
      </c>
    </row>
    <row r="53" spans="1:2" ht="12.75">
      <c r="A53" s="65" t="s">
        <v>626</v>
      </c>
      <c r="B53" s="106">
        <v>1151</v>
      </c>
    </row>
    <row r="54" spans="1:2" ht="12.75">
      <c r="A54" s="65" t="s">
        <v>627</v>
      </c>
      <c r="B54" s="106">
        <v>1150</v>
      </c>
    </row>
    <row r="55" spans="1:2" ht="12.75">
      <c r="A55" s="65" t="s">
        <v>628</v>
      </c>
      <c r="B55" s="106">
        <v>1149</v>
      </c>
    </row>
    <row r="56" spans="1:2" ht="12.75">
      <c r="A56" s="65" t="s">
        <v>629</v>
      </c>
      <c r="B56" s="106">
        <v>1148</v>
      </c>
    </row>
    <row r="57" spans="1:2" ht="12.75">
      <c r="A57" s="65" t="s">
        <v>630</v>
      </c>
      <c r="B57" s="106">
        <v>1147</v>
      </c>
    </row>
    <row r="58" spans="1:2" ht="12.75">
      <c r="A58" s="65" t="s">
        <v>631</v>
      </c>
      <c r="B58" s="106">
        <v>1146</v>
      </c>
    </row>
    <row r="59" spans="1:2" ht="12.75">
      <c r="A59" s="65" t="s">
        <v>632</v>
      </c>
      <c r="B59" s="106">
        <v>1145</v>
      </c>
    </row>
    <row r="60" spans="1:2" ht="12.75">
      <c r="A60" s="65" t="s">
        <v>633</v>
      </c>
      <c r="B60" s="106">
        <v>1144</v>
      </c>
    </row>
    <row r="61" spans="1:2" ht="12.75">
      <c r="A61" s="65" t="s">
        <v>634</v>
      </c>
      <c r="B61" s="106">
        <v>1143</v>
      </c>
    </row>
    <row r="62" spans="1:2" ht="12.75">
      <c r="A62" s="65" t="s">
        <v>635</v>
      </c>
      <c r="B62" s="106">
        <v>1142</v>
      </c>
    </row>
    <row r="63" spans="1:2" ht="12.75">
      <c r="A63" s="65" t="s">
        <v>636</v>
      </c>
      <c r="B63" s="106">
        <v>1141</v>
      </c>
    </row>
    <row r="64" spans="1:2" ht="12.75">
      <c r="A64" s="65" t="s">
        <v>637</v>
      </c>
      <c r="B64" s="106">
        <v>1140</v>
      </c>
    </row>
    <row r="65" spans="1:2" ht="12.75">
      <c r="A65" s="65" t="s">
        <v>638</v>
      </c>
      <c r="B65" s="106">
        <v>1139</v>
      </c>
    </row>
    <row r="66" spans="1:2" ht="12.75">
      <c r="A66" s="65" t="s">
        <v>639</v>
      </c>
      <c r="B66" s="106">
        <v>1138</v>
      </c>
    </row>
    <row r="67" spans="1:2" ht="12.75">
      <c r="A67" s="65" t="s">
        <v>640</v>
      </c>
      <c r="B67" s="106">
        <v>1137</v>
      </c>
    </row>
    <row r="68" spans="1:2" ht="12.75">
      <c r="A68" s="65" t="s">
        <v>641</v>
      </c>
      <c r="B68" s="106">
        <v>1136</v>
      </c>
    </row>
    <row r="69" spans="1:2" ht="12.75">
      <c r="A69" s="65" t="s">
        <v>642</v>
      </c>
      <c r="B69" s="106">
        <v>1135</v>
      </c>
    </row>
    <row r="70" spans="1:2" ht="12.75">
      <c r="A70" s="65" t="s">
        <v>643</v>
      </c>
      <c r="B70" s="106">
        <v>1134</v>
      </c>
    </row>
    <row r="71" spans="1:2" ht="12.75">
      <c r="A71" s="65" t="s">
        <v>644</v>
      </c>
      <c r="B71" s="106">
        <v>1133</v>
      </c>
    </row>
    <row r="72" spans="1:2" ht="12.75">
      <c r="A72" s="65" t="s">
        <v>645</v>
      </c>
      <c r="B72" s="106">
        <v>1132</v>
      </c>
    </row>
    <row r="73" spans="1:2" ht="12.75">
      <c r="A73" s="65" t="s">
        <v>646</v>
      </c>
      <c r="B73" s="106">
        <v>1131</v>
      </c>
    </row>
    <row r="74" spans="1:2" ht="12.75">
      <c r="A74" s="65" t="s">
        <v>647</v>
      </c>
      <c r="B74" s="106">
        <v>1130</v>
      </c>
    </row>
    <row r="75" spans="1:2" ht="12.75">
      <c r="A75" s="65" t="s">
        <v>648</v>
      </c>
      <c r="B75" s="106">
        <v>1129</v>
      </c>
    </row>
    <row r="76" spans="1:2" ht="12.75">
      <c r="A76" s="65" t="s">
        <v>649</v>
      </c>
      <c r="B76" s="106">
        <v>1128</v>
      </c>
    </row>
    <row r="77" spans="1:2" ht="12.75">
      <c r="A77" s="65" t="s">
        <v>650</v>
      </c>
      <c r="B77" s="106">
        <v>1127</v>
      </c>
    </row>
    <row r="78" spans="1:2" ht="12.75">
      <c r="A78" s="65" t="s">
        <v>651</v>
      </c>
      <c r="B78" s="106">
        <v>1126</v>
      </c>
    </row>
    <row r="79" spans="1:2" ht="12.75">
      <c r="A79" s="65" t="s">
        <v>652</v>
      </c>
      <c r="B79" s="106">
        <v>1125</v>
      </c>
    </row>
    <row r="80" spans="1:2" ht="12.75">
      <c r="A80" s="65" t="s">
        <v>653</v>
      </c>
      <c r="B80" s="106">
        <v>1124</v>
      </c>
    </row>
    <row r="81" spans="1:2" ht="12.75">
      <c r="A81" s="65" t="s">
        <v>654</v>
      </c>
      <c r="B81" s="106">
        <v>1123</v>
      </c>
    </row>
    <row r="82" spans="1:2" ht="12.75">
      <c r="A82" s="65" t="s">
        <v>655</v>
      </c>
      <c r="B82" s="106">
        <v>1122</v>
      </c>
    </row>
    <row r="83" spans="1:2" ht="12.75">
      <c r="A83" s="65" t="s">
        <v>656</v>
      </c>
      <c r="B83" s="106">
        <v>1121</v>
      </c>
    </row>
    <row r="84" spans="1:2" ht="12.75">
      <c r="A84" s="65" t="s">
        <v>657</v>
      </c>
      <c r="B84" s="106">
        <v>1120</v>
      </c>
    </row>
    <row r="85" spans="1:2" ht="12.75">
      <c r="A85" s="65" t="s">
        <v>658</v>
      </c>
      <c r="B85" s="106">
        <v>1119</v>
      </c>
    </row>
    <row r="86" spans="1:2" ht="12.75">
      <c r="A86" s="65" t="s">
        <v>659</v>
      </c>
      <c r="B86" s="106">
        <v>1118</v>
      </c>
    </row>
    <row r="87" spans="1:2" ht="12.75">
      <c r="A87" s="65" t="s">
        <v>660</v>
      </c>
      <c r="B87" s="106">
        <v>1117</v>
      </c>
    </row>
    <row r="88" spans="1:2" ht="12.75">
      <c r="A88" s="65" t="s">
        <v>661</v>
      </c>
      <c r="B88" s="106">
        <v>1116</v>
      </c>
    </row>
    <row r="89" spans="1:2" ht="12.75">
      <c r="A89" s="65" t="s">
        <v>662</v>
      </c>
      <c r="B89" s="106">
        <v>1115</v>
      </c>
    </row>
    <row r="90" spans="1:2" ht="12.75">
      <c r="A90" s="65" t="s">
        <v>663</v>
      </c>
      <c r="B90" s="106">
        <v>1114</v>
      </c>
    </row>
    <row r="91" spans="1:2" ht="12.75">
      <c r="A91" s="65" t="s">
        <v>664</v>
      </c>
      <c r="B91" s="106">
        <v>1113</v>
      </c>
    </row>
    <row r="92" spans="1:2" ht="12.75">
      <c r="A92" s="65" t="s">
        <v>665</v>
      </c>
      <c r="B92" s="106">
        <v>1112</v>
      </c>
    </row>
    <row r="93" spans="1:2" ht="12.75">
      <c r="A93" s="65" t="s">
        <v>666</v>
      </c>
      <c r="B93" s="106">
        <v>1111</v>
      </c>
    </row>
    <row r="94" spans="1:2" ht="12.75">
      <c r="A94" s="65" t="s">
        <v>667</v>
      </c>
      <c r="B94" s="106">
        <v>1110</v>
      </c>
    </row>
    <row r="95" spans="1:2" ht="12.75">
      <c r="A95" s="65" t="s">
        <v>668</v>
      </c>
      <c r="B95" s="106">
        <v>1109</v>
      </c>
    </row>
    <row r="96" spans="1:2" ht="12.75">
      <c r="A96" s="65" t="s">
        <v>669</v>
      </c>
      <c r="B96" s="106">
        <v>1108</v>
      </c>
    </row>
    <row r="97" spans="1:2" ht="12.75">
      <c r="A97" s="65" t="s">
        <v>670</v>
      </c>
      <c r="B97" s="106">
        <v>1107</v>
      </c>
    </row>
    <row r="98" spans="1:2" ht="12.75">
      <c r="A98" s="65" t="s">
        <v>671</v>
      </c>
      <c r="B98" s="106">
        <v>1106</v>
      </c>
    </row>
    <row r="99" spans="1:2" ht="12.75">
      <c r="A99" s="65" t="s">
        <v>672</v>
      </c>
      <c r="B99" s="106">
        <v>1105</v>
      </c>
    </row>
    <row r="100" spans="1:2" ht="12.75">
      <c r="A100" s="65" t="s">
        <v>673</v>
      </c>
      <c r="B100" s="106">
        <v>1104</v>
      </c>
    </row>
    <row r="101" spans="1:2" ht="12.75">
      <c r="A101" s="65" t="s">
        <v>674</v>
      </c>
      <c r="B101" s="106">
        <v>1103</v>
      </c>
    </row>
    <row r="102" spans="1:2" ht="12.75">
      <c r="A102" s="65" t="s">
        <v>675</v>
      </c>
      <c r="B102" s="106">
        <v>1102</v>
      </c>
    </row>
    <row r="103" spans="1:2" ht="12.75">
      <c r="A103" s="65" t="s">
        <v>676</v>
      </c>
      <c r="B103" s="106">
        <v>1101</v>
      </c>
    </row>
    <row r="104" spans="1:2" ht="12.75">
      <c r="A104" s="65" t="s">
        <v>677</v>
      </c>
      <c r="B104" s="106">
        <v>1100</v>
      </c>
    </row>
    <row r="105" spans="1:2" ht="12.75">
      <c r="A105" s="65" t="s">
        <v>678</v>
      </c>
      <c r="B105" s="106">
        <v>1099</v>
      </c>
    </row>
    <row r="106" spans="1:2" ht="12.75">
      <c r="A106" s="65" t="s">
        <v>679</v>
      </c>
      <c r="B106" s="106">
        <v>1098</v>
      </c>
    </row>
    <row r="107" spans="1:2" ht="12.75">
      <c r="A107" s="65" t="s">
        <v>680</v>
      </c>
      <c r="B107" s="106">
        <v>1097</v>
      </c>
    </row>
    <row r="108" spans="1:2" ht="12.75">
      <c r="A108" s="65" t="s">
        <v>681</v>
      </c>
      <c r="B108" s="106">
        <v>1096</v>
      </c>
    </row>
    <row r="109" spans="1:2" ht="12.75">
      <c r="A109" s="65" t="s">
        <v>682</v>
      </c>
      <c r="B109" s="106">
        <v>1095</v>
      </c>
    </row>
    <row r="110" spans="1:2" ht="12.75">
      <c r="A110" s="65" t="s">
        <v>683</v>
      </c>
      <c r="B110" s="106">
        <v>1094</v>
      </c>
    </row>
    <row r="111" spans="1:2" ht="12.75">
      <c r="A111" s="65" t="s">
        <v>684</v>
      </c>
      <c r="B111" s="106">
        <v>1093</v>
      </c>
    </row>
    <row r="112" spans="1:2" ht="12.75">
      <c r="A112" s="65" t="s">
        <v>685</v>
      </c>
      <c r="B112" s="106">
        <v>1092</v>
      </c>
    </row>
    <row r="113" spans="1:2" ht="12.75">
      <c r="A113" s="65" t="s">
        <v>686</v>
      </c>
      <c r="B113" s="106">
        <v>1091</v>
      </c>
    </row>
    <row r="114" spans="1:2" ht="12.75">
      <c r="A114" s="65" t="s">
        <v>687</v>
      </c>
      <c r="B114" s="106">
        <v>1090</v>
      </c>
    </row>
    <row r="115" spans="1:2" ht="12.75">
      <c r="A115" s="65" t="s">
        <v>688</v>
      </c>
      <c r="B115" s="106">
        <v>1089</v>
      </c>
    </row>
    <row r="116" spans="1:2" ht="12.75">
      <c r="A116" s="65" t="s">
        <v>689</v>
      </c>
      <c r="B116" s="106">
        <v>1088</v>
      </c>
    </row>
    <row r="117" spans="1:2" ht="12.75">
      <c r="A117" s="65" t="s">
        <v>690</v>
      </c>
      <c r="B117" s="106">
        <v>1087</v>
      </c>
    </row>
    <row r="118" spans="1:2" ht="12.75">
      <c r="A118" s="65" t="s">
        <v>691</v>
      </c>
      <c r="B118" s="106">
        <v>1086</v>
      </c>
    </row>
    <row r="119" spans="1:2" ht="12.75">
      <c r="A119" s="65" t="s">
        <v>692</v>
      </c>
      <c r="B119" s="106">
        <v>1085</v>
      </c>
    </row>
    <row r="120" spans="1:2" ht="12.75">
      <c r="A120" s="65" t="s">
        <v>693</v>
      </c>
      <c r="B120" s="106">
        <v>1084</v>
      </c>
    </row>
    <row r="121" spans="1:2" ht="12.75">
      <c r="A121" s="65" t="s">
        <v>694</v>
      </c>
      <c r="B121" s="106">
        <v>1083</v>
      </c>
    </row>
    <row r="122" spans="1:2" ht="12.75">
      <c r="A122" s="65" t="s">
        <v>695</v>
      </c>
      <c r="B122" s="106">
        <v>1082</v>
      </c>
    </row>
    <row r="123" spans="1:2" ht="12.75">
      <c r="A123" s="65" t="s">
        <v>696</v>
      </c>
      <c r="B123" s="106">
        <v>1081</v>
      </c>
    </row>
    <row r="124" spans="1:2" ht="12.75">
      <c r="A124" s="65" t="s">
        <v>697</v>
      </c>
      <c r="B124" s="106">
        <v>1080</v>
      </c>
    </row>
    <row r="125" spans="1:2" ht="12.75">
      <c r="A125" s="65" t="s">
        <v>698</v>
      </c>
      <c r="B125" s="106">
        <v>1079</v>
      </c>
    </row>
    <row r="126" spans="1:2" ht="12.75">
      <c r="A126" s="65" t="s">
        <v>699</v>
      </c>
      <c r="B126" s="106">
        <v>1078</v>
      </c>
    </row>
    <row r="127" spans="1:2" ht="12.75">
      <c r="A127" s="65" t="s">
        <v>700</v>
      </c>
      <c r="B127" s="106">
        <v>1077</v>
      </c>
    </row>
    <row r="128" spans="1:2" ht="12.75">
      <c r="A128" s="65" t="s">
        <v>701</v>
      </c>
      <c r="B128" s="106">
        <v>1076</v>
      </c>
    </row>
    <row r="129" spans="1:2" ht="12.75">
      <c r="A129" s="65" t="s">
        <v>702</v>
      </c>
      <c r="B129" s="106">
        <v>1075</v>
      </c>
    </row>
    <row r="130" spans="1:2" ht="12.75">
      <c r="A130" s="65" t="s">
        <v>703</v>
      </c>
      <c r="B130" s="106">
        <v>1074</v>
      </c>
    </row>
    <row r="131" spans="1:2" ht="12.75">
      <c r="A131" s="65" t="s">
        <v>704</v>
      </c>
      <c r="B131" s="106">
        <v>1073</v>
      </c>
    </row>
    <row r="132" spans="1:2" ht="12.75">
      <c r="A132" s="65" t="s">
        <v>705</v>
      </c>
      <c r="B132" s="106">
        <v>1072</v>
      </c>
    </row>
    <row r="133" spans="1:2" ht="12.75">
      <c r="A133" s="65" t="s">
        <v>706</v>
      </c>
      <c r="B133" s="106">
        <v>1071</v>
      </c>
    </row>
    <row r="134" spans="1:2" ht="12.75">
      <c r="A134" s="65" t="s">
        <v>707</v>
      </c>
      <c r="B134" s="106">
        <v>1070</v>
      </c>
    </row>
    <row r="135" spans="1:2" ht="12.75">
      <c r="A135" s="65" t="s">
        <v>708</v>
      </c>
      <c r="B135" s="106">
        <v>1069</v>
      </c>
    </row>
    <row r="136" spans="1:2" ht="12.75">
      <c r="A136" s="65" t="s">
        <v>709</v>
      </c>
      <c r="B136" s="106">
        <v>1068</v>
      </c>
    </row>
    <row r="137" spans="1:2" ht="12.75">
      <c r="A137" s="65" t="s">
        <v>710</v>
      </c>
      <c r="B137" s="106">
        <v>1067</v>
      </c>
    </row>
    <row r="138" spans="1:2" ht="12.75">
      <c r="A138" s="65" t="s">
        <v>711</v>
      </c>
      <c r="B138" s="106">
        <v>1066</v>
      </c>
    </row>
    <row r="139" spans="1:2" ht="12.75">
      <c r="A139" s="65" t="s">
        <v>712</v>
      </c>
      <c r="B139" s="106">
        <v>1065</v>
      </c>
    </row>
    <row r="140" spans="1:2" ht="12.75">
      <c r="A140" s="65" t="s">
        <v>713</v>
      </c>
      <c r="B140" s="106">
        <v>1064</v>
      </c>
    </row>
    <row r="141" spans="1:2" ht="12.75">
      <c r="A141" s="65" t="s">
        <v>714</v>
      </c>
      <c r="B141" s="106">
        <v>1063</v>
      </c>
    </row>
    <row r="142" spans="1:2" ht="12.75">
      <c r="A142" s="65" t="s">
        <v>715</v>
      </c>
      <c r="B142" s="106">
        <v>1062</v>
      </c>
    </row>
    <row r="143" spans="1:2" ht="12.75">
      <c r="A143" s="65" t="s">
        <v>716</v>
      </c>
      <c r="B143" s="106">
        <v>1061</v>
      </c>
    </row>
    <row r="144" spans="1:2" ht="12.75">
      <c r="A144" s="65" t="s">
        <v>717</v>
      </c>
      <c r="B144" s="106">
        <v>1060</v>
      </c>
    </row>
    <row r="145" spans="1:2" ht="12.75">
      <c r="A145" s="65" t="s">
        <v>718</v>
      </c>
      <c r="B145" s="106">
        <v>1059</v>
      </c>
    </row>
    <row r="146" spans="1:2" ht="12.75">
      <c r="A146" s="65" t="s">
        <v>719</v>
      </c>
      <c r="B146" s="106">
        <v>1058</v>
      </c>
    </row>
    <row r="147" spans="1:2" ht="12.75">
      <c r="A147" s="65" t="s">
        <v>720</v>
      </c>
      <c r="B147" s="106">
        <v>1057</v>
      </c>
    </row>
    <row r="148" spans="1:2" ht="12.75">
      <c r="A148" s="65" t="s">
        <v>721</v>
      </c>
      <c r="B148" s="106">
        <v>1056</v>
      </c>
    </row>
    <row r="149" spans="1:2" ht="12.75">
      <c r="A149" s="65" t="s">
        <v>722</v>
      </c>
      <c r="B149" s="106">
        <v>1055</v>
      </c>
    </row>
    <row r="150" spans="1:2" ht="12.75">
      <c r="A150" s="65" t="s">
        <v>723</v>
      </c>
      <c r="B150" s="106">
        <v>1054</v>
      </c>
    </row>
    <row r="151" spans="1:2" ht="12.75">
      <c r="A151" s="65" t="s">
        <v>724</v>
      </c>
      <c r="B151" s="106">
        <v>1053</v>
      </c>
    </row>
    <row r="152" spans="1:2" ht="12.75">
      <c r="A152" s="65" t="s">
        <v>725</v>
      </c>
      <c r="B152" s="106">
        <v>1052</v>
      </c>
    </row>
    <row r="153" spans="1:2" ht="12.75">
      <c r="A153" s="65" t="s">
        <v>726</v>
      </c>
      <c r="B153" s="106">
        <v>1051</v>
      </c>
    </row>
    <row r="154" spans="1:2" ht="12.75">
      <c r="A154" s="65" t="s">
        <v>727</v>
      </c>
      <c r="B154" s="106">
        <v>1050</v>
      </c>
    </row>
    <row r="155" spans="1:2" ht="12.75">
      <c r="A155" s="65" t="s">
        <v>728</v>
      </c>
      <c r="B155" s="106">
        <v>1049</v>
      </c>
    </row>
    <row r="156" spans="1:2" ht="12.75">
      <c r="A156" s="65" t="s">
        <v>729</v>
      </c>
      <c r="B156" s="106">
        <v>1048</v>
      </c>
    </row>
    <row r="157" spans="1:2" ht="12.75">
      <c r="A157" s="65" t="s">
        <v>730</v>
      </c>
      <c r="B157" s="106">
        <v>1047</v>
      </c>
    </row>
    <row r="158" spans="1:2" ht="12.75">
      <c r="A158" s="65" t="s">
        <v>731</v>
      </c>
      <c r="B158" s="106">
        <v>1046</v>
      </c>
    </row>
    <row r="159" spans="1:2" ht="12.75">
      <c r="A159" s="65" t="s">
        <v>732</v>
      </c>
      <c r="B159" s="106">
        <v>1045</v>
      </c>
    </row>
    <row r="160" spans="1:2" ht="12.75">
      <c r="A160" s="65" t="s">
        <v>733</v>
      </c>
      <c r="B160" s="106">
        <v>1044</v>
      </c>
    </row>
    <row r="161" spans="1:2" ht="12.75">
      <c r="A161" s="65" t="s">
        <v>734</v>
      </c>
      <c r="B161" s="106">
        <v>1043</v>
      </c>
    </row>
    <row r="162" spans="1:2" ht="12.75">
      <c r="A162" s="65" t="s">
        <v>735</v>
      </c>
      <c r="B162" s="106">
        <v>1042</v>
      </c>
    </row>
    <row r="163" spans="1:2" ht="12.75">
      <c r="A163" s="65" t="s">
        <v>736</v>
      </c>
      <c r="B163" s="106">
        <v>1041</v>
      </c>
    </row>
    <row r="164" spans="1:2" ht="12.75">
      <c r="A164" s="65" t="s">
        <v>737</v>
      </c>
      <c r="B164" s="106">
        <v>1040</v>
      </c>
    </row>
    <row r="165" spans="1:2" ht="12.75">
      <c r="A165" s="65" t="s">
        <v>738</v>
      </c>
      <c r="B165" s="106">
        <v>1039</v>
      </c>
    </row>
    <row r="166" spans="1:2" ht="12.75">
      <c r="A166" s="65" t="s">
        <v>739</v>
      </c>
      <c r="B166" s="106">
        <v>1038</v>
      </c>
    </row>
    <row r="167" spans="1:2" ht="12.75">
      <c r="A167" s="65" t="s">
        <v>740</v>
      </c>
      <c r="B167" s="106">
        <v>1037</v>
      </c>
    </row>
    <row r="168" spans="1:2" ht="12.75">
      <c r="A168" s="65" t="s">
        <v>741</v>
      </c>
      <c r="B168" s="106">
        <v>1036</v>
      </c>
    </row>
    <row r="169" spans="1:2" ht="12.75">
      <c r="A169" s="65" t="s">
        <v>742</v>
      </c>
      <c r="B169" s="106">
        <v>1035</v>
      </c>
    </row>
    <row r="170" spans="1:2" ht="12.75">
      <c r="A170" s="65" t="s">
        <v>743</v>
      </c>
      <c r="B170" s="106">
        <v>1034</v>
      </c>
    </row>
    <row r="171" spans="1:2" ht="12.75">
      <c r="A171" s="65" t="s">
        <v>744</v>
      </c>
      <c r="B171" s="106">
        <v>1033</v>
      </c>
    </row>
    <row r="172" spans="1:2" ht="12.75">
      <c r="A172" s="65" t="s">
        <v>745</v>
      </c>
      <c r="B172" s="106">
        <v>1032</v>
      </c>
    </row>
    <row r="173" spans="1:2" ht="12.75">
      <c r="A173" s="65" t="s">
        <v>746</v>
      </c>
      <c r="B173" s="106">
        <v>1031</v>
      </c>
    </row>
    <row r="174" spans="1:2" ht="12.75">
      <c r="A174" s="65" t="s">
        <v>747</v>
      </c>
      <c r="B174" s="106">
        <v>1030</v>
      </c>
    </row>
    <row r="175" spans="1:2" ht="12.75">
      <c r="A175" s="65" t="s">
        <v>748</v>
      </c>
      <c r="B175" s="106">
        <v>1029</v>
      </c>
    </row>
    <row r="176" spans="1:2" ht="12.75">
      <c r="A176" s="65" t="s">
        <v>749</v>
      </c>
      <c r="B176" s="106">
        <v>1028</v>
      </c>
    </row>
    <row r="177" spans="1:2" ht="12.75">
      <c r="A177" s="65" t="s">
        <v>750</v>
      </c>
      <c r="B177" s="106">
        <v>1027</v>
      </c>
    </row>
    <row r="178" spans="1:2" ht="12.75">
      <c r="A178" s="65" t="s">
        <v>751</v>
      </c>
      <c r="B178" s="106">
        <v>1026</v>
      </c>
    </row>
    <row r="179" spans="1:2" ht="12.75">
      <c r="A179" s="65" t="s">
        <v>420</v>
      </c>
      <c r="B179" s="106">
        <v>1025</v>
      </c>
    </row>
    <row r="180" spans="1:2" ht="12.75">
      <c r="A180" s="65" t="s">
        <v>752</v>
      </c>
      <c r="B180" s="106">
        <v>1024</v>
      </c>
    </row>
    <row r="181" spans="1:2" ht="12.75">
      <c r="A181" s="65" t="s">
        <v>753</v>
      </c>
      <c r="B181" s="106">
        <v>1023</v>
      </c>
    </row>
    <row r="182" spans="1:2" ht="12.75">
      <c r="A182" s="65" t="s">
        <v>754</v>
      </c>
      <c r="B182" s="106">
        <v>1022</v>
      </c>
    </row>
    <row r="183" spans="1:2" ht="12.75">
      <c r="A183" s="65" t="s">
        <v>755</v>
      </c>
      <c r="B183" s="106">
        <v>1021</v>
      </c>
    </row>
    <row r="184" spans="1:2" ht="12.75">
      <c r="A184" s="65" t="s">
        <v>756</v>
      </c>
      <c r="B184" s="106">
        <v>1020</v>
      </c>
    </row>
    <row r="185" spans="1:2" ht="12.75">
      <c r="A185" s="65" t="s">
        <v>757</v>
      </c>
      <c r="B185" s="106">
        <v>1019</v>
      </c>
    </row>
    <row r="186" spans="1:2" ht="12.75">
      <c r="A186" s="65" t="s">
        <v>758</v>
      </c>
      <c r="B186" s="106">
        <v>1018</v>
      </c>
    </row>
    <row r="187" spans="1:2" ht="12.75">
      <c r="A187" s="65" t="s">
        <v>759</v>
      </c>
      <c r="B187" s="106">
        <v>1017</v>
      </c>
    </row>
    <row r="188" spans="1:2" ht="12.75">
      <c r="A188" s="65" t="s">
        <v>760</v>
      </c>
      <c r="B188" s="106">
        <v>1016</v>
      </c>
    </row>
    <row r="189" spans="1:2" ht="12.75">
      <c r="A189" s="65" t="s">
        <v>761</v>
      </c>
      <c r="B189" s="106">
        <v>1015</v>
      </c>
    </row>
    <row r="190" spans="1:2" ht="12.75">
      <c r="A190" s="65" t="s">
        <v>762</v>
      </c>
      <c r="B190" s="106">
        <v>1014</v>
      </c>
    </row>
    <row r="191" spans="1:2" ht="12.75">
      <c r="A191" s="65" t="s">
        <v>516</v>
      </c>
      <c r="B191" s="106">
        <v>1013</v>
      </c>
    </row>
    <row r="192" spans="1:2" ht="12.75">
      <c r="A192" s="65" t="s">
        <v>763</v>
      </c>
      <c r="B192" s="106">
        <v>1012</v>
      </c>
    </row>
    <row r="193" spans="1:2" ht="12.75">
      <c r="A193" s="65" t="s">
        <v>764</v>
      </c>
      <c r="B193" s="106">
        <v>1011</v>
      </c>
    </row>
    <row r="194" spans="1:2" ht="12.75">
      <c r="A194" s="65" t="s">
        <v>765</v>
      </c>
      <c r="B194" s="106">
        <v>1010</v>
      </c>
    </row>
    <row r="195" spans="1:2" ht="12.75">
      <c r="A195" s="65" t="s">
        <v>766</v>
      </c>
      <c r="B195" s="106">
        <v>1009</v>
      </c>
    </row>
    <row r="196" spans="1:2" ht="12.75">
      <c r="A196" s="65" t="s">
        <v>508</v>
      </c>
      <c r="B196" s="106">
        <v>1008</v>
      </c>
    </row>
    <row r="197" spans="1:2" ht="12.75">
      <c r="A197" s="65" t="s">
        <v>422</v>
      </c>
      <c r="B197" s="106">
        <v>1007</v>
      </c>
    </row>
    <row r="198" spans="1:2" ht="12.75">
      <c r="A198" s="65" t="s">
        <v>767</v>
      </c>
      <c r="B198" s="106">
        <v>1006</v>
      </c>
    </row>
    <row r="199" spans="1:2" ht="12.75">
      <c r="A199" s="65" t="s">
        <v>768</v>
      </c>
      <c r="B199" s="106">
        <v>1005</v>
      </c>
    </row>
    <row r="200" spans="1:2" ht="12.75">
      <c r="A200" s="65" t="s">
        <v>769</v>
      </c>
      <c r="B200" s="106">
        <v>1004</v>
      </c>
    </row>
    <row r="201" spans="1:2" ht="12.75">
      <c r="A201" s="65" t="s">
        <v>770</v>
      </c>
      <c r="B201" s="106">
        <v>1003</v>
      </c>
    </row>
    <row r="202" spans="1:2" ht="12.75">
      <c r="A202" s="65" t="s">
        <v>771</v>
      </c>
      <c r="B202" s="106">
        <v>1002</v>
      </c>
    </row>
    <row r="203" spans="1:2" ht="12.75">
      <c r="A203" s="65" t="s">
        <v>521</v>
      </c>
      <c r="B203" s="106">
        <v>1001</v>
      </c>
    </row>
    <row r="204" spans="1:2" ht="12.75">
      <c r="A204" s="65" t="s">
        <v>772</v>
      </c>
      <c r="B204" s="106">
        <v>1000</v>
      </c>
    </row>
    <row r="205" spans="1:2" ht="12.75">
      <c r="A205" s="65" t="s">
        <v>536</v>
      </c>
      <c r="B205" s="106">
        <v>999</v>
      </c>
    </row>
    <row r="206" spans="1:2" ht="12.75">
      <c r="A206" s="65" t="s">
        <v>773</v>
      </c>
      <c r="B206" s="106">
        <v>998</v>
      </c>
    </row>
    <row r="207" spans="1:2" ht="12.75">
      <c r="A207" s="65" t="s">
        <v>774</v>
      </c>
      <c r="B207" s="106">
        <v>997</v>
      </c>
    </row>
    <row r="208" spans="1:2" ht="12.75">
      <c r="A208" s="65" t="s">
        <v>506</v>
      </c>
      <c r="B208" s="106">
        <v>996</v>
      </c>
    </row>
    <row r="209" spans="1:2" ht="12.75">
      <c r="A209" s="65" t="s">
        <v>775</v>
      </c>
      <c r="B209" s="106">
        <v>995</v>
      </c>
    </row>
    <row r="210" spans="1:2" ht="12.75">
      <c r="A210" s="65" t="s">
        <v>776</v>
      </c>
      <c r="B210" s="106">
        <v>994</v>
      </c>
    </row>
    <row r="211" spans="1:2" ht="12.75">
      <c r="A211" s="65" t="s">
        <v>512</v>
      </c>
      <c r="B211" s="106">
        <v>993</v>
      </c>
    </row>
    <row r="212" spans="1:2" ht="12.75">
      <c r="A212" s="65" t="s">
        <v>520</v>
      </c>
      <c r="B212" s="106">
        <v>992</v>
      </c>
    </row>
    <row r="213" spans="1:2" ht="12.75">
      <c r="A213" s="65" t="s">
        <v>421</v>
      </c>
      <c r="B213" s="106">
        <v>991</v>
      </c>
    </row>
    <row r="214" spans="1:2" ht="12.75">
      <c r="A214" s="65" t="s">
        <v>517</v>
      </c>
      <c r="B214" s="106">
        <v>990</v>
      </c>
    </row>
    <row r="215" spans="1:2" ht="12.75">
      <c r="A215" s="65" t="s">
        <v>777</v>
      </c>
      <c r="B215" s="106">
        <v>989</v>
      </c>
    </row>
    <row r="216" spans="1:2" ht="12.75">
      <c r="A216" s="65" t="s">
        <v>778</v>
      </c>
      <c r="B216" s="106">
        <v>988</v>
      </c>
    </row>
    <row r="217" spans="1:2" ht="12.75">
      <c r="A217" s="65" t="s">
        <v>505</v>
      </c>
      <c r="B217" s="106">
        <v>987</v>
      </c>
    </row>
    <row r="218" spans="1:2" ht="12.75">
      <c r="A218" s="65" t="s">
        <v>534</v>
      </c>
      <c r="B218" s="106">
        <v>986</v>
      </c>
    </row>
    <row r="219" spans="1:2" ht="12.75">
      <c r="A219" s="65" t="s">
        <v>503</v>
      </c>
      <c r="B219" s="106">
        <v>985</v>
      </c>
    </row>
    <row r="220" spans="1:2" ht="12.75">
      <c r="A220" s="65" t="s">
        <v>779</v>
      </c>
      <c r="B220" s="106">
        <v>984</v>
      </c>
    </row>
    <row r="221" spans="1:2" ht="12.75">
      <c r="A221" s="65" t="s">
        <v>780</v>
      </c>
      <c r="B221" s="106">
        <v>983</v>
      </c>
    </row>
    <row r="222" spans="1:2" ht="12.75">
      <c r="A222" s="65" t="s">
        <v>515</v>
      </c>
      <c r="B222" s="106">
        <v>982</v>
      </c>
    </row>
    <row r="223" spans="1:2" ht="12.75">
      <c r="A223" s="65" t="s">
        <v>781</v>
      </c>
      <c r="B223" s="106">
        <v>981</v>
      </c>
    </row>
    <row r="224" spans="1:2" ht="12.75">
      <c r="A224" s="65" t="s">
        <v>430</v>
      </c>
      <c r="B224" s="106">
        <v>980</v>
      </c>
    </row>
    <row r="225" spans="1:2" ht="12.75">
      <c r="A225" s="65" t="s">
        <v>519</v>
      </c>
      <c r="B225" s="106">
        <v>979</v>
      </c>
    </row>
    <row r="226" spans="1:2" ht="12.75">
      <c r="A226" s="65" t="s">
        <v>782</v>
      </c>
      <c r="B226" s="106">
        <v>978</v>
      </c>
    </row>
    <row r="227" spans="1:2" ht="12.75">
      <c r="A227" s="65" t="s">
        <v>467</v>
      </c>
      <c r="B227" s="106">
        <v>977</v>
      </c>
    </row>
    <row r="228" spans="1:2" ht="12.75">
      <c r="A228" s="65" t="s">
        <v>425</v>
      </c>
      <c r="B228" s="106">
        <v>976</v>
      </c>
    </row>
    <row r="229" spans="1:2" ht="12.75">
      <c r="A229" s="65" t="s">
        <v>783</v>
      </c>
      <c r="B229" s="106">
        <v>975</v>
      </c>
    </row>
    <row r="230" spans="1:2" ht="12.75">
      <c r="A230" s="65" t="s">
        <v>784</v>
      </c>
      <c r="B230" s="106">
        <v>974</v>
      </c>
    </row>
    <row r="231" spans="1:2" ht="12.75">
      <c r="A231" s="65" t="s">
        <v>785</v>
      </c>
      <c r="B231" s="106">
        <v>973</v>
      </c>
    </row>
    <row r="232" spans="1:2" ht="12.75">
      <c r="A232" s="65" t="s">
        <v>510</v>
      </c>
      <c r="B232" s="106">
        <v>972</v>
      </c>
    </row>
    <row r="233" spans="1:2" ht="12.75">
      <c r="A233" s="65" t="s">
        <v>543</v>
      </c>
      <c r="B233" s="106">
        <v>971</v>
      </c>
    </row>
    <row r="234" spans="1:2" ht="12.75">
      <c r="A234" s="65" t="s">
        <v>786</v>
      </c>
      <c r="B234" s="106">
        <v>970</v>
      </c>
    </row>
    <row r="235" spans="1:2" ht="12.75">
      <c r="A235" s="65" t="s">
        <v>518</v>
      </c>
      <c r="B235" s="106">
        <v>969</v>
      </c>
    </row>
    <row r="236" spans="1:2" ht="12.75">
      <c r="A236" s="65" t="s">
        <v>514</v>
      </c>
      <c r="B236" s="106">
        <v>968</v>
      </c>
    </row>
    <row r="237" spans="1:2" ht="12.75">
      <c r="A237" s="65" t="s">
        <v>509</v>
      </c>
      <c r="B237" s="106">
        <v>967</v>
      </c>
    </row>
    <row r="238" spans="1:2" ht="12.75">
      <c r="A238" s="65" t="s">
        <v>504</v>
      </c>
      <c r="B238" s="106">
        <v>966</v>
      </c>
    </row>
    <row r="239" spans="1:2" ht="12.75">
      <c r="A239" s="65" t="s">
        <v>444</v>
      </c>
      <c r="B239" s="106">
        <v>965</v>
      </c>
    </row>
    <row r="240" spans="1:2" ht="12.75">
      <c r="A240" s="65" t="s">
        <v>787</v>
      </c>
      <c r="B240" s="106">
        <v>964</v>
      </c>
    </row>
    <row r="241" spans="1:2" ht="12.75">
      <c r="A241" s="65" t="s">
        <v>788</v>
      </c>
      <c r="B241" s="106">
        <v>963</v>
      </c>
    </row>
    <row r="242" spans="1:2" ht="12.75">
      <c r="A242" s="65" t="s">
        <v>789</v>
      </c>
      <c r="B242" s="106">
        <v>962</v>
      </c>
    </row>
    <row r="243" spans="1:2" ht="12.75">
      <c r="A243" s="65" t="s">
        <v>790</v>
      </c>
      <c r="B243" s="106">
        <v>961</v>
      </c>
    </row>
    <row r="244" spans="1:2" ht="12.75">
      <c r="A244" s="65" t="s">
        <v>546</v>
      </c>
      <c r="B244" s="106">
        <v>960</v>
      </c>
    </row>
    <row r="245" spans="1:2" ht="12.75">
      <c r="A245" s="65" t="s">
        <v>791</v>
      </c>
      <c r="B245" s="106">
        <v>959</v>
      </c>
    </row>
    <row r="246" spans="1:2" ht="12.75">
      <c r="A246" s="65" t="s">
        <v>435</v>
      </c>
      <c r="B246" s="106">
        <v>958</v>
      </c>
    </row>
    <row r="247" spans="1:2" ht="12.75">
      <c r="A247" s="65" t="s">
        <v>544</v>
      </c>
      <c r="B247" s="106">
        <v>957</v>
      </c>
    </row>
    <row r="248" spans="1:2" ht="12.75">
      <c r="A248" s="65" t="s">
        <v>792</v>
      </c>
      <c r="B248" s="106">
        <v>956</v>
      </c>
    </row>
    <row r="249" spans="1:2" ht="12.75">
      <c r="A249" s="65" t="s">
        <v>793</v>
      </c>
      <c r="B249" s="106">
        <v>955</v>
      </c>
    </row>
    <row r="250" spans="1:2" ht="12.75">
      <c r="A250" s="65" t="s">
        <v>442</v>
      </c>
      <c r="B250" s="106">
        <v>954</v>
      </c>
    </row>
    <row r="251" spans="1:2" ht="12.75">
      <c r="A251" s="65" t="s">
        <v>507</v>
      </c>
      <c r="B251" s="106">
        <v>953</v>
      </c>
    </row>
    <row r="252" spans="1:2" ht="12.75">
      <c r="A252" s="65" t="s">
        <v>535</v>
      </c>
      <c r="B252" s="106">
        <v>952</v>
      </c>
    </row>
    <row r="253" spans="1:2" ht="12.75">
      <c r="A253" s="65" t="s">
        <v>533</v>
      </c>
      <c r="B253" s="106">
        <v>951</v>
      </c>
    </row>
    <row r="254" spans="1:2" ht="12.75">
      <c r="A254" s="65" t="s">
        <v>542</v>
      </c>
      <c r="B254" s="106">
        <v>950</v>
      </c>
    </row>
    <row r="255" spans="1:2" ht="12.75">
      <c r="A255" s="65" t="s">
        <v>794</v>
      </c>
      <c r="B255" s="106">
        <v>949</v>
      </c>
    </row>
    <row r="256" spans="1:2" ht="12.75">
      <c r="A256" s="65" t="s">
        <v>440</v>
      </c>
      <c r="B256" s="106">
        <v>948</v>
      </c>
    </row>
    <row r="257" spans="1:2" ht="12.75">
      <c r="A257" s="65" t="s">
        <v>529</v>
      </c>
      <c r="B257" s="106">
        <v>947</v>
      </c>
    </row>
    <row r="258" spans="1:2" ht="12.75">
      <c r="A258" s="65" t="s">
        <v>795</v>
      </c>
      <c r="B258" s="106">
        <v>946</v>
      </c>
    </row>
    <row r="259" spans="1:2" ht="12.75">
      <c r="A259" s="65" t="s">
        <v>796</v>
      </c>
      <c r="B259" s="106">
        <v>945</v>
      </c>
    </row>
    <row r="260" spans="1:2" ht="12.75">
      <c r="A260" s="65" t="s">
        <v>797</v>
      </c>
      <c r="B260" s="106">
        <v>944</v>
      </c>
    </row>
    <row r="261" spans="1:2" ht="12.75">
      <c r="A261" s="65" t="s">
        <v>511</v>
      </c>
      <c r="B261" s="106">
        <v>943</v>
      </c>
    </row>
    <row r="262" spans="1:2" ht="12.75">
      <c r="A262" s="65" t="s">
        <v>423</v>
      </c>
      <c r="B262" s="106">
        <v>942</v>
      </c>
    </row>
    <row r="263" spans="1:2" ht="12.75">
      <c r="A263" s="65" t="s">
        <v>524</v>
      </c>
      <c r="B263" s="106">
        <v>941</v>
      </c>
    </row>
    <row r="264" spans="1:2" ht="12.75">
      <c r="A264" s="65" t="s">
        <v>436</v>
      </c>
      <c r="B264" s="106">
        <v>940</v>
      </c>
    </row>
    <row r="265" spans="1:2" ht="12.75">
      <c r="A265" s="65" t="s">
        <v>528</v>
      </c>
      <c r="B265" s="106">
        <v>939</v>
      </c>
    </row>
    <row r="266" spans="1:2" ht="12.75">
      <c r="A266" s="65" t="s">
        <v>532</v>
      </c>
      <c r="B266" s="106">
        <v>938</v>
      </c>
    </row>
    <row r="267" spans="1:2" ht="12.75">
      <c r="A267" s="65" t="s">
        <v>798</v>
      </c>
      <c r="B267" s="106">
        <v>937</v>
      </c>
    </row>
    <row r="268" spans="1:2" ht="12.75">
      <c r="A268" s="65" t="s">
        <v>799</v>
      </c>
      <c r="B268" s="106">
        <v>936</v>
      </c>
    </row>
    <row r="269" spans="1:2" ht="12.75">
      <c r="A269" s="65" t="s">
        <v>531</v>
      </c>
      <c r="B269" s="106">
        <v>935</v>
      </c>
    </row>
    <row r="270" spans="1:2" ht="12.75">
      <c r="A270" s="65" t="s">
        <v>800</v>
      </c>
      <c r="B270" s="106">
        <v>934</v>
      </c>
    </row>
    <row r="271" spans="1:2" ht="12.75">
      <c r="A271" s="65" t="s">
        <v>801</v>
      </c>
      <c r="B271" s="106">
        <v>933</v>
      </c>
    </row>
    <row r="272" spans="1:2" ht="12.75">
      <c r="A272" s="65" t="s">
        <v>537</v>
      </c>
      <c r="B272" s="106">
        <v>932</v>
      </c>
    </row>
    <row r="273" spans="1:2" ht="12.75">
      <c r="A273" s="65" t="s">
        <v>431</v>
      </c>
      <c r="B273" s="106">
        <v>931</v>
      </c>
    </row>
    <row r="274" spans="1:2" ht="12.75">
      <c r="A274" s="65" t="s">
        <v>802</v>
      </c>
      <c r="B274" s="106">
        <v>930</v>
      </c>
    </row>
    <row r="275" spans="1:2" ht="12.75">
      <c r="A275" s="65" t="s">
        <v>803</v>
      </c>
      <c r="B275" s="106">
        <v>929</v>
      </c>
    </row>
    <row r="276" spans="1:2" ht="12.75">
      <c r="A276" s="65" t="s">
        <v>456</v>
      </c>
      <c r="B276" s="106">
        <v>928</v>
      </c>
    </row>
    <row r="277" spans="1:2" ht="12.75">
      <c r="A277" s="65" t="s">
        <v>447</v>
      </c>
      <c r="B277" s="106">
        <v>927</v>
      </c>
    </row>
    <row r="278" spans="1:2" ht="12.75">
      <c r="A278" s="65" t="s">
        <v>804</v>
      </c>
      <c r="B278" s="106">
        <v>926</v>
      </c>
    </row>
    <row r="279" spans="1:2" ht="12.75">
      <c r="A279" s="65" t="s">
        <v>805</v>
      </c>
      <c r="B279" s="106">
        <v>925</v>
      </c>
    </row>
    <row r="280" spans="1:2" ht="12.75">
      <c r="A280" s="65" t="s">
        <v>806</v>
      </c>
      <c r="B280" s="106">
        <v>924</v>
      </c>
    </row>
    <row r="281" spans="1:2" ht="12.75">
      <c r="A281" s="65" t="s">
        <v>807</v>
      </c>
      <c r="B281" s="106">
        <v>923</v>
      </c>
    </row>
    <row r="282" spans="1:2" ht="12.75">
      <c r="A282" s="65" t="s">
        <v>808</v>
      </c>
      <c r="B282" s="106">
        <v>922</v>
      </c>
    </row>
    <row r="283" spans="1:2" ht="12.75">
      <c r="A283" s="65" t="s">
        <v>809</v>
      </c>
      <c r="B283" s="106">
        <v>921</v>
      </c>
    </row>
    <row r="284" spans="1:2" ht="12.75">
      <c r="A284" s="65" t="s">
        <v>446</v>
      </c>
      <c r="B284" s="106">
        <v>920</v>
      </c>
    </row>
    <row r="285" spans="1:2" ht="12.75">
      <c r="A285" s="65" t="s">
        <v>810</v>
      </c>
      <c r="B285" s="106">
        <v>919</v>
      </c>
    </row>
    <row r="286" spans="1:2" ht="12.75">
      <c r="A286" s="65" t="s">
        <v>445</v>
      </c>
      <c r="B286" s="106">
        <v>918</v>
      </c>
    </row>
    <row r="287" spans="1:2" ht="12.75">
      <c r="A287" s="65" t="s">
        <v>464</v>
      </c>
      <c r="B287" s="106">
        <v>917</v>
      </c>
    </row>
    <row r="288" spans="1:2" ht="12.75">
      <c r="A288" s="65" t="s">
        <v>473</v>
      </c>
      <c r="B288" s="106">
        <v>916</v>
      </c>
    </row>
    <row r="289" spans="1:2" ht="12.75">
      <c r="A289" s="65" t="s">
        <v>811</v>
      </c>
      <c r="B289" s="106">
        <v>915</v>
      </c>
    </row>
    <row r="290" spans="1:2" ht="12.75">
      <c r="A290" s="65" t="s">
        <v>812</v>
      </c>
      <c r="B290" s="106">
        <v>914</v>
      </c>
    </row>
    <row r="291" spans="1:2" ht="12.75">
      <c r="A291" s="65" t="s">
        <v>813</v>
      </c>
      <c r="B291" s="106">
        <v>913</v>
      </c>
    </row>
    <row r="292" spans="1:2" ht="12.75">
      <c r="A292" s="65" t="s">
        <v>438</v>
      </c>
      <c r="B292" s="106">
        <v>912</v>
      </c>
    </row>
    <row r="293" spans="1:2" ht="12.75">
      <c r="A293" s="65" t="s">
        <v>426</v>
      </c>
      <c r="B293" s="106">
        <v>911</v>
      </c>
    </row>
    <row r="294" spans="1:2" ht="12.75">
      <c r="A294" s="65" t="s">
        <v>814</v>
      </c>
      <c r="B294" s="106">
        <v>910</v>
      </c>
    </row>
    <row r="295" spans="1:2" ht="12.75">
      <c r="A295" s="65" t="s">
        <v>815</v>
      </c>
      <c r="B295" s="106">
        <v>909</v>
      </c>
    </row>
    <row r="296" spans="1:2" ht="12.75">
      <c r="A296" s="65" t="s">
        <v>437</v>
      </c>
      <c r="B296" s="106">
        <v>908</v>
      </c>
    </row>
    <row r="297" spans="1:2" ht="12.75">
      <c r="A297" s="65" t="s">
        <v>433</v>
      </c>
      <c r="B297" s="106">
        <v>907</v>
      </c>
    </row>
    <row r="298" spans="1:2" ht="12.75">
      <c r="A298" s="65" t="s">
        <v>816</v>
      </c>
      <c r="B298" s="106">
        <v>906</v>
      </c>
    </row>
    <row r="299" spans="1:2" ht="12.75">
      <c r="A299" s="65" t="s">
        <v>817</v>
      </c>
      <c r="B299" s="106">
        <v>905</v>
      </c>
    </row>
    <row r="300" spans="1:2" ht="12.75">
      <c r="A300" s="65" t="s">
        <v>549</v>
      </c>
      <c r="B300" s="106">
        <v>904</v>
      </c>
    </row>
    <row r="301" spans="1:2" ht="12.75">
      <c r="A301" s="65" t="s">
        <v>818</v>
      </c>
      <c r="B301" s="106">
        <v>903</v>
      </c>
    </row>
    <row r="302" spans="1:2" ht="12.75">
      <c r="A302" s="65" t="s">
        <v>819</v>
      </c>
      <c r="B302" s="106">
        <v>902</v>
      </c>
    </row>
    <row r="303" spans="1:2" ht="12.75">
      <c r="A303" s="65" t="s">
        <v>441</v>
      </c>
      <c r="B303" s="106">
        <v>901</v>
      </c>
    </row>
    <row r="304" spans="1:2" ht="12.75">
      <c r="A304" s="65" t="s">
        <v>526</v>
      </c>
      <c r="B304" s="106">
        <v>900</v>
      </c>
    </row>
    <row r="305" spans="1:2" ht="12.75">
      <c r="A305" s="65" t="s">
        <v>462</v>
      </c>
      <c r="B305" s="106">
        <v>899</v>
      </c>
    </row>
    <row r="306" spans="1:2" ht="12.75">
      <c r="A306" s="65" t="s">
        <v>545</v>
      </c>
      <c r="B306" s="106">
        <v>898</v>
      </c>
    </row>
    <row r="307" spans="1:2" ht="12.75">
      <c r="A307" s="65" t="s">
        <v>478</v>
      </c>
      <c r="B307" s="106">
        <v>897</v>
      </c>
    </row>
    <row r="308" spans="1:2" ht="12.75">
      <c r="A308" s="65" t="s">
        <v>474</v>
      </c>
      <c r="B308" s="106">
        <v>896</v>
      </c>
    </row>
    <row r="309" spans="1:2" ht="12.75">
      <c r="A309" s="65" t="s">
        <v>427</v>
      </c>
      <c r="B309" s="106">
        <v>895</v>
      </c>
    </row>
    <row r="310" spans="1:2" ht="12.75">
      <c r="A310" s="65" t="s">
        <v>820</v>
      </c>
      <c r="B310" s="106">
        <v>894</v>
      </c>
    </row>
    <row r="311" spans="1:2" ht="12.75">
      <c r="A311" s="65" t="s">
        <v>821</v>
      </c>
      <c r="B311" s="106">
        <v>893</v>
      </c>
    </row>
    <row r="312" spans="1:2" ht="12.75">
      <c r="A312" s="65" t="s">
        <v>822</v>
      </c>
      <c r="B312" s="106">
        <v>892</v>
      </c>
    </row>
    <row r="313" spans="1:2" ht="12.75">
      <c r="A313" s="65" t="s">
        <v>538</v>
      </c>
      <c r="B313" s="106">
        <v>891</v>
      </c>
    </row>
    <row r="314" spans="1:2" ht="12.75">
      <c r="A314" s="65" t="s">
        <v>823</v>
      </c>
      <c r="B314" s="106">
        <v>890</v>
      </c>
    </row>
    <row r="315" spans="1:2" ht="12.75">
      <c r="A315" s="65" t="s">
        <v>824</v>
      </c>
      <c r="B315" s="106">
        <v>889</v>
      </c>
    </row>
    <row r="316" spans="1:2" ht="12.75">
      <c r="A316" s="65" t="s">
        <v>825</v>
      </c>
      <c r="B316" s="106">
        <v>888</v>
      </c>
    </row>
    <row r="317" spans="1:2" ht="12.75">
      <c r="A317" s="65" t="s">
        <v>826</v>
      </c>
      <c r="B317" s="106">
        <v>887</v>
      </c>
    </row>
    <row r="318" spans="1:2" ht="12.75">
      <c r="A318" s="65" t="s">
        <v>827</v>
      </c>
      <c r="B318" s="106">
        <v>886</v>
      </c>
    </row>
    <row r="319" spans="1:2" ht="12.75">
      <c r="A319" s="65" t="s">
        <v>828</v>
      </c>
      <c r="B319" s="106">
        <v>885</v>
      </c>
    </row>
    <row r="320" spans="1:2" ht="12.75">
      <c r="A320" s="65" t="s">
        <v>829</v>
      </c>
      <c r="B320" s="106">
        <v>884</v>
      </c>
    </row>
    <row r="321" spans="1:2" ht="12.75">
      <c r="A321" s="65" t="s">
        <v>830</v>
      </c>
      <c r="B321" s="106">
        <v>883</v>
      </c>
    </row>
    <row r="322" spans="1:2" ht="12.75">
      <c r="A322" s="65" t="s">
        <v>485</v>
      </c>
      <c r="B322" s="106">
        <v>882</v>
      </c>
    </row>
    <row r="323" spans="1:2" ht="12.75">
      <c r="A323" s="65" t="s">
        <v>831</v>
      </c>
      <c r="B323" s="106">
        <v>881</v>
      </c>
    </row>
    <row r="324" spans="1:2" ht="12.75">
      <c r="A324" s="65" t="s">
        <v>832</v>
      </c>
      <c r="B324" s="106">
        <v>880</v>
      </c>
    </row>
    <row r="325" spans="1:2" ht="12.75">
      <c r="A325" s="65" t="s">
        <v>833</v>
      </c>
      <c r="B325" s="106">
        <v>879</v>
      </c>
    </row>
    <row r="326" spans="1:2" ht="12.75">
      <c r="A326" s="65" t="s">
        <v>834</v>
      </c>
      <c r="B326" s="106">
        <v>878</v>
      </c>
    </row>
    <row r="327" spans="1:2" ht="12.75">
      <c r="A327" s="65" t="s">
        <v>835</v>
      </c>
      <c r="B327" s="106">
        <v>877</v>
      </c>
    </row>
    <row r="328" spans="1:2" ht="12.75">
      <c r="A328" s="65" t="s">
        <v>836</v>
      </c>
      <c r="B328" s="106">
        <v>876</v>
      </c>
    </row>
    <row r="329" spans="1:2" ht="12.75">
      <c r="A329" s="65" t="s">
        <v>837</v>
      </c>
      <c r="B329" s="106">
        <v>875</v>
      </c>
    </row>
    <row r="330" spans="1:2" ht="12.75">
      <c r="A330" s="65" t="s">
        <v>838</v>
      </c>
      <c r="B330" s="106">
        <v>874</v>
      </c>
    </row>
    <row r="331" spans="1:2" ht="12.75">
      <c r="A331" s="65" t="s">
        <v>839</v>
      </c>
      <c r="B331" s="106">
        <v>873</v>
      </c>
    </row>
    <row r="332" spans="1:2" ht="12.75">
      <c r="A332" s="65" t="s">
        <v>468</v>
      </c>
      <c r="B332" s="106">
        <v>872</v>
      </c>
    </row>
    <row r="333" spans="1:2" ht="12.75">
      <c r="A333" s="65" t="s">
        <v>523</v>
      </c>
      <c r="B333" s="106">
        <v>871</v>
      </c>
    </row>
    <row r="334" spans="1:2" ht="12.75">
      <c r="A334" s="65" t="s">
        <v>522</v>
      </c>
      <c r="B334" s="106">
        <v>870</v>
      </c>
    </row>
    <row r="335" spans="1:2" ht="12.75">
      <c r="A335" s="65" t="s">
        <v>455</v>
      </c>
      <c r="B335" s="106">
        <v>869</v>
      </c>
    </row>
    <row r="336" spans="1:2" ht="12.75">
      <c r="A336" s="65" t="s">
        <v>450</v>
      </c>
      <c r="B336" s="106">
        <v>868</v>
      </c>
    </row>
    <row r="337" spans="1:2" ht="12.75">
      <c r="A337" s="65" t="s">
        <v>840</v>
      </c>
      <c r="B337" s="106">
        <v>867</v>
      </c>
    </row>
    <row r="338" spans="1:2" ht="12.75">
      <c r="A338" s="65" t="s">
        <v>841</v>
      </c>
      <c r="B338" s="106">
        <v>866</v>
      </c>
    </row>
    <row r="339" spans="1:2" ht="12.75">
      <c r="A339" s="65" t="s">
        <v>842</v>
      </c>
      <c r="B339" s="106">
        <v>865</v>
      </c>
    </row>
    <row r="340" spans="1:2" ht="12.75">
      <c r="A340" s="65" t="s">
        <v>843</v>
      </c>
      <c r="B340" s="106">
        <v>864</v>
      </c>
    </row>
    <row r="341" spans="1:2" ht="12.75">
      <c r="A341" s="65" t="s">
        <v>844</v>
      </c>
      <c r="B341" s="106">
        <v>863</v>
      </c>
    </row>
    <row r="342" spans="1:2" ht="12.75">
      <c r="A342" s="65" t="s">
        <v>845</v>
      </c>
      <c r="B342" s="106">
        <v>862</v>
      </c>
    </row>
    <row r="343" spans="1:2" ht="12.75">
      <c r="A343" s="65" t="s">
        <v>846</v>
      </c>
      <c r="B343" s="106">
        <v>861</v>
      </c>
    </row>
    <row r="344" spans="1:2" ht="12.75">
      <c r="A344" s="65" t="s">
        <v>847</v>
      </c>
      <c r="B344" s="106">
        <v>860</v>
      </c>
    </row>
    <row r="345" spans="1:2" ht="12.75">
      <c r="A345" s="65" t="s">
        <v>848</v>
      </c>
      <c r="B345" s="106">
        <v>859</v>
      </c>
    </row>
    <row r="346" spans="1:2" ht="12.75">
      <c r="A346" s="65" t="s">
        <v>849</v>
      </c>
      <c r="B346" s="106">
        <v>858</v>
      </c>
    </row>
    <row r="347" spans="1:2" ht="12.75">
      <c r="A347" s="65" t="s">
        <v>850</v>
      </c>
      <c r="B347" s="106">
        <v>857</v>
      </c>
    </row>
    <row r="348" spans="1:2" ht="12.75">
      <c r="A348" s="65" t="s">
        <v>484</v>
      </c>
      <c r="B348" s="106">
        <v>856</v>
      </c>
    </row>
    <row r="349" spans="1:2" ht="12.75">
      <c r="A349" s="65" t="s">
        <v>851</v>
      </c>
      <c r="B349" s="106">
        <v>855</v>
      </c>
    </row>
    <row r="350" spans="1:2" ht="12.75">
      <c r="A350" s="65" t="s">
        <v>852</v>
      </c>
      <c r="B350" s="106">
        <v>854</v>
      </c>
    </row>
    <row r="351" spans="1:2" ht="12.75">
      <c r="A351" s="65" t="s">
        <v>853</v>
      </c>
      <c r="B351" s="106">
        <v>853</v>
      </c>
    </row>
    <row r="352" spans="1:2" ht="12.75">
      <c r="A352" s="65" t="s">
        <v>854</v>
      </c>
      <c r="B352" s="106">
        <v>852</v>
      </c>
    </row>
    <row r="353" spans="1:2" ht="12.75">
      <c r="A353" s="65" t="s">
        <v>449</v>
      </c>
      <c r="B353" s="106">
        <v>851</v>
      </c>
    </row>
    <row r="354" spans="1:2" ht="12.75">
      <c r="A354" s="65" t="s">
        <v>482</v>
      </c>
      <c r="B354" s="106">
        <v>850</v>
      </c>
    </row>
    <row r="355" spans="1:2" ht="12.75">
      <c r="A355" s="65" t="s">
        <v>530</v>
      </c>
      <c r="B355" s="106">
        <v>849</v>
      </c>
    </row>
    <row r="356" spans="1:2" ht="12.75">
      <c r="A356" s="65" t="s">
        <v>548</v>
      </c>
      <c r="B356" s="106">
        <v>848</v>
      </c>
    </row>
    <row r="357" spans="1:2" ht="12.75">
      <c r="A357" s="65" t="s">
        <v>855</v>
      </c>
      <c r="B357" s="106">
        <v>847</v>
      </c>
    </row>
    <row r="358" spans="1:2" ht="12.75">
      <c r="A358" s="65" t="s">
        <v>488</v>
      </c>
      <c r="B358" s="106">
        <v>846</v>
      </c>
    </row>
    <row r="359" spans="1:2" ht="12.75">
      <c r="A359" s="65" t="s">
        <v>428</v>
      </c>
      <c r="B359" s="106">
        <v>845</v>
      </c>
    </row>
    <row r="360" spans="1:2" ht="12.75">
      <c r="A360" s="65" t="s">
        <v>459</v>
      </c>
      <c r="B360" s="106">
        <v>844</v>
      </c>
    </row>
    <row r="361" spans="1:2" ht="12.75">
      <c r="A361" s="65" t="s">
        <v>856</v>
      </c>
      <c r="B361" s="106">
        <v>843</v>
      </c>
    </row>
    <row r="362" spans="1:2" ht="12.75">
      <c r="A362" s="65" t="s">
        <v>472</v>
      </c>
      <c r="B362" s="106">
        <v>842</v>
      </c>
    </row>
    <row r="363" spans="1:2" ht="12.75">
      <c r="A363" s="65" t="s">
        <v>857</v>
      </c>
      <c r="B363" s="106">
        <v>841</v>
      </c>
    </row>
    <row r="364" spans="1:2" ht="12.75">
      <c r="A364" s="65" t="s">
        <v>858</v>
      </c>
      <c r="B364" s="106">
        <v>840</v>
      </c>
    </row>
    <row r="365" spans="1:2" ht="12.75">
      <c r="A365" s="65" t="s">
        <v>859</v>
      </c>
      <c r="B365" s="106">
        <v>839</v>
      </c>
    </row>
    <row r="366" spans="1:2" ht="12.75">
      <c r="A366" s="65" t="s">
        <v>860</v>
      </c>
      <c r="B366" s="106">
        <v>838</v>
      </c>
    </row>
    <row r="367" spans="1:2" ht="12.75">
      <c r="A367" s="65" t="s">
        <v>861</v>
      </c>
      <c r="B367" s="106">
        <v>837</v>
      </c>
    </row>
    <row r="368" spans="1:2" ht="12.75">
      <c r="A368" s="65" t="s">
        <v>862</v>
      </c>
      <c r="B368" s="106">
        <v>836</v>
      </c>
    </row>
    <row r="369" spans="1:2" ht="12.75">
      <c r="A369" s="65" t="s">
        <v>863</v>
      </c>
      <c r="B369" s="106">
        <v>835</v>
      </c>
    </row>
    <row r="370" spans="1:2" ht="12.75">
      <c r="A370" s="65" t="s">
        <v>864</v>
      </c>
      <c r="B370" s="106">
        <v>834</v>
      </c>
    </row>
    <row r="371" spans="1:2" ht="12.75">
      <c r="A371" s="65" t="s">
        <v>457</v>
      </c>
      <c r="B371" s="106">
        <v>833</v>
      </c>
    </row>
    <row r="372" spans="1:2" ht="12.75">
      <c r="A372" s="65" t="s">
        <v>461</v>
      </c>
      <c r="B372" s="106">
        <v>832</v>
      </c>
    </row>
    <row r="373" spans="1:2" ht="12.75">
      <c r="A373" s="65" t="s">
        <v>865</v>
      </c>
      <c r="B373" s="106">
        <v>831</v>
      </c>
    </row>
    <row r="374" spans="1:2" ht="12.75">
      <c r="A374" s="65" t="s">
        <v>866</v>
      </c>
      <c r="B374" s="106">
        <v>830</v>
      </c>
    </row>
    <row r="375" spans="1:2" ht="12.75">
      <c r="A375" s="65" t="s">
        <v>867</v>
      </c>
      <c r="B375" s="106">
        <v>829</v>
      </c>
    </row>
    <row r="376" spans="1:2" ht="12.75">
      <c r="A376" s="65" t="s">
        <v>868</v>
      </c>
      <c r="B376" s="106">
        <v>828</v>
      </c>
    </row>
    <row r="377" spans="1:2" ht="12.75">
      <c r="A377" s="65" t="s">
        <v>869</v>
      </c>
      <c r="B377" s="106">
        <v>827</v>
      </c>
    </row>
    <row r="378" spans="1:2" ht="12.75">
      <c r="A378" s="65" t="s">
        <v>870</v>
      </c>
      <c r="B378" s="106">
        <v>826</v>
      </c>
    </row>
    <row r="379" spans="1:2" ht="12.75">
      <c r="A379" s="65" t="s">
        <v>539</v>
      </c>
      <c r="B379" s="106">
        <v>825</v>
      </c>
    </row>
    <row r="380" spans="1:2" ht="12.75">
      <c r="A380" s="65" t="s">
        <v>871</v>
      </c>
      <c r="B380" s="106">
        <v>824</v>
      </c>
    </row>
    <row r="381" spans="1:2" ht="12.75">
      <c r="A381" s="65" t="s">
        <v>432</v>
      </c>
      <c r="B381" s="106">
        <v>823</v>
      </c>
    </row>
    <row r="382" spans="1:2" ht="12.75">
      <c r="A382" s="65" t="s">
        <v>872</v>
      </c>
      <c r="B382" s="106">
        <v>822</v>
      </c>
    </row>
    <row r="383" spans="1:2" ht="12.75">
      <c r="A383" s="65" t="s">
        <v>873</v>
      </c>
      <c r="B383" s="106">
        <v>821</v>
      </c>
    </row>
    <row r="384" spans="1:2" ht="12.75">
      <c r="A384" s="65" t="s">
        <v>465</v>
      </c>
      <c r="B384" s="106">
        <v>820</v>
      </c>
    </row>
    <row r="385" spans="1:2" ht="12.75">
      <c r="A385" s="65" t="s">
        <v>874</v>
      </c>
      <c r="B385" s="106">
        <v>819</v>
      </c>
    </row>
    <row r="386" spans="1:2" ht="12.75">
      <c r="A386" s="65" t="s">
        <v>875</v>
      </c>
      <c r="B386" s="106">
        <v>818</v>
      </c>
    </row>
    <row r="387" spans="1:2" ht="12.75">
      <c r="A387" s="65" t="s">
        <v>475</v>
      </c>
      <c r="B387" s="106">
        <v>817</v>
      </c>
    </row>
    <row r="388" spans="1:2" ht="12.75">
      <c r="A388" s="65" t="s">
        <v>876</v>
      </c>
      <c r="B388" s="106">
        <v>816</v>
      </c>
    </row>
    <row r="389" spans="1:2" ht="12.75">
      <c r="A389" s="65" t="s">
        <v>877</v>
      </c>
      <c r="B389" s="106">
        <v>815</v>
      </c>
    </row>
    <row r="390" spans="1:2" ht="12.75">
      <c r="A390" s="65" t="s">
        <v>878</v>
      </c>
      <c r="B390" s="106">
        <v>814</v>
      </c>
    </row>
    <row r="391" spans="1:2" ht="12.75">
      <c r="A391" s="65" t="s">
        <v>879</v>
      </c>
      <c r="B391" s="106">
        <v>813</v>
      </c>
    </row>
    <row r="392" spans="1:2" ht="12.75">
      <c r="A392" s="65" t="s">
        <v>880</v>
      </c>
      <c r="B392" s="106">
        <v>812</v>
      </c>
    </row>
    <row r="393" spans="1:2" ht="12.75">
      <c r="A393" s="65" t="s">
        <v>881</v>
      </c>
      <c r="B393" s="106">
        <v>811</v>
      </c>
    </row>
    <row r="394" spans="1:2" ht="12.75">
      <c r="A394" s="65" t="s">
        <v>882</v>
      </c>
      <c r="B394" s="106">
        <v>810</v>
      </c>
    </row>
    <row r="395" spans="1:2" ht="12.75">
      <c r="A395" s="65" t="s">
        <v>883</v>
      </c>
      <c r="B395" s="106">
        <v>809</v>
      </c>
    </row>
    <row r="396" spans="1:2" ht="12.75">
      <c r="A396" s="65" t="s">
        <v>460</v>
      </c>
      <c r="B396" s="106">
        <v>808</v>
      </c>
    </row>
    <row r="397" spans="1:2" ht="12.75">
      <c r="A397" s="65" t="s">
        <v>491</v>
      </c>
      <c r="B397" s="106">
        <v>807</v>
      </c>
    </row>
    <row r="398" spans="1:2" ht="12.75">
      <c r="A398" s="65" t="s">
        <v>513</v>
      </c>
      <c r="B398" s="106">
        <v>806</v>
      </c>
    </row>
    <row r="399" spans="1:2" ht="12.75">
      <c r="A399" s="65" t="s">
        <v>541</v>
      </c>
      <c r="B399" s="106">
        <v>805</v>
      </c>
    </row>
    <row r="400" spans="1:2" ht="12.75">
      <c r="A400" s="65" t="s">
        <v>884</v>
      </c>
      <c r="B400" s="106">
        <v>804</v>
      </c>
    </row>
    <row r="401" spans="1:2" ht="12.75">
      <c r="A401" s="65" t="s">
        <v>451</v>
      </c>
      <c r="B401" s="106">
        <v>803</v>
      </c>
    </row>
    <row r="402" spans="1:2" ht="12.75">
      <c r="A402" s="65" t="s">
        <v>470</v>
      </c>
      <c r="B402" s="106">
        <v>802</v>
      </c>
    </row>
    <row r="403" spans="1:2" ht="12.75">
      <c r="A403" s="65" t="s">
        <v>885</v>
      </c>
      <c r="B403" s="106">
        <v>801</v>
      </c>
    </row>
    <row r="404" spans="1:2" ht="12.75">
      <c r="A404" s="65" t="s">
        <v>886</v>
      </c>
      <c r="B404" s="106">
        <v>800</v>
      </c>
    </row>
    <row r="405" spans="1:2" ht="12.75">
      <c r="A405" s="65" t="s">
        <v>887</v>
      </c>
      <c r="B405" s="106">
        <v>799</v>
      </c>
    </row>
    <row r="406" spans="1:2" ht="12.75">
      <c r="A406" s="65" t="s">
        <v>888</v>
      </c>
      <c r="B406" s="106">
        <v>798</v>
      </c>
    </row>
    <row r="407" spans="1:2" ht="12.75">
      <c r="A407" s="65" t="s">
        <v>889</v>
      </c>
      <c r="B407" s="106">
        <v>797</v>
      </c>
    </row>
    <row r="408" spans="1:2" ht="12.75">
      <c r="A408" s="65" t="s">
        <v>890</v>
      </c>
      <c r="B408" s="106">
        <v>796</v>
      </c>
    </row>
    <row r="409" spans="1:2" ht="12.75">
      <c r="A409" s="65" t="s">
        <v>547</v>
      </c>
      <c r="B409" s="106">
        <v>795</v>
      </c>
    </row>
    <row r="410" spans="1:2" ht="12.75">
      <c r="A410" s="65" t="s">
        <v>891</v>
      </c>
      <c r="B410" s="106">
        <v>794</v>
      </c>
    </row>
    <row r="411" spans="1:2" ht="12.75">
      <c r="A411" s="65" t="s">
        <v>892</v>
      </c>
      <c r="B411" s="106">
        <v>793</v>
      </c>
    </row>
    <row r="412" spans="1:2" ht="12.75">
      <c r="A412" s="65" t="s">
        <v>893</v>
      </c>
      <c r="B412" s="106">
        <v>792</v>
      </c>
    </row>
    <row r="413" spans="1:2" ht="12.75">
      <c r="A413" s="65" t="s">
        <v>894</v>
      </c>
      <c r="B413" s="106">
        <v>791</v>
      </c>
    </row>
    <row r="414" spans="1:2" ht="12.75">
      <c r="A414" s="65" t="s">
        <v>895</v>
      </c>
      <c r="B414" s="106">
        <v>790</v>
      </c>
    </row>
    <row r="415" spans="1:2" ht="12.75">
      <c r="A415" s="65" t="s">
        <v>896</v>
      </c>
      <c r="B415" s="106">
        <v>789</v>
      </c>
    </row>
    <row r="416" spans="1:2" ht="12.75">
      <c r="A416" s="65" t="s">
        <v>897</v>
      </c>
      <c r="B416" s="106">
        <v>788</v>
      </c>
    </row>
    <row r="417" spans="1:2" ht="12.75">
      <c r="A417" s="65" t="s">
        <v>898</v>
      </c>
      <c r="B417" s="106">
        <v>787</v>
      </c>
    </row>
    <row r="418" spans="1:2" ht="12.75">
      <c r="A418" s="65" t="s">
        <v>899</v>
      </c>
      <c r="B418" s="106">
        <v>786</v>
      </c>
    </row>
    <row r="419" spans="1:2" ht="12.75">
      <c r="A419" s="65" t="s">
        <v>900</v>
      </c>
      <c r="B419" s="106">
        <v>785</v>
      </c>
    </row>
    <row r="420" spans="1:2" ht="12.75">
      <c r="A420" s="65" t="s">
        <v>901</v>
      </c>
      <c r="B420" s="106">
        <v>784</v>
      </c>
    </row>
    <row r="421" spans="1:2" ht="12.75">
      <c r="A421" s="65" t="s">
        <v>902</v>
      </c>
      <c r="B421" s="106">
        <v>783</v>
      </c>
    </row>
    <row r="422" spans="1:2" ht="12.75">
      <c r="A422" s="65" t="s">
        <v>903</v>
      </c>
      <c r="B422" s="106">
        <v>782</v>
      </c>
    </row>
    <row r="423" spans="1:2" ht="12.75">
      <c r="A423" s="65" t="s">
        <v>904</v>
      </c>
      <c r="B423" s="106">
        <v>781</v>
      </c>
    </row>
    <row r="424" spans="1:2" ht="12.75">
      <c r="A424" s="65" t="s">
        <v>905</v>
      </c>
      <c r="B424" s="106">
        <v>780</v>
      </c>
    </row>
    <row r="425" spans="1:2" ht="12.75">
      <c r="A425" s="65" t="s">
        <v>906</v>
      </c>
      <c r="B425" s="106">
        <v>779</v>
      </c>
    </row>
    <row r="426" spans="1:2" ht="12.75">
      <c r="A426" s="65" t="s">
        <v>907</v>
      </c>
      <c r="B426" s="106">
        <v>778</v>
      </c>
    </row>
    <row r="427" spans="1:2" ht="12.75">
      <c r="A427" s="65" t="s">
        <v>908</v>
      </c>
      <c r="B427" s="106">
        <v>777</v>
      </c>
    </row>
    <row r="428" spans="1:2" ht="12.75">
      <c r="A428" s="65" t="s">
        <v>909</v>
      </c>
      <c r="B428" s="106">
        <v>776</v>
      </c>
    </row>
    <row r="429" spans="1:2" ht="12.75">
      <c r="A429" s="65" t="s">
        <v>910</v>
      </c>
      <c r="B429" s="106">
        <v>775</v>
      </c>
    </row>
    <row r="430" spans="1:2" ht="12.75">
      <c r="A430" s="65" t="s">
        <v>911</v>
      </c>
      <c r="B430" s="106">
        <v>774</v>
      </c>
    </row>
    <row r="431" spans="1:2" ht="12.75">
      <c r="A431" s="65" t="s">
        <v>912</v>
      </c>
      <c r="B431" s="106">
        <v>773</v>
      </c>
    </row>
    <row r="432" spans="1:2" ht="12.75">
      <c r="A432" s="65" t="s">
        <v>913</v>
      </c>
      <c r="B432" s="106">
        <v>772</v>
      </c>
    </row>
    <row r="433" spans="1:2" ht="12.75">
      <c r="A433" s="65" t="s">
        <v>914</v>
      </c>
      <c r="B433" s="106">
        <v>771</v>
      </c>
    </row>
    <row r="434" spans="1:2" ht="12.75">
      <c r="A434" s="65" t="s">
        <v>915</v>
      </c>
      <c r="B434" s="106">
        <v>770</v>
      </c>
    </row>
    <row r="435" spans="1:2" ht="12.75">
      <c r="A435" s="65" t="s">
        <v>916</v>
      </c>
      <c r="B435" s="106">
        <v>769</v>
      </c>
    </row>
    <row r="436" spans="1:2" ht="12.75">
      <c r="A436" s="65" t="s">
        <v>917</v>
      </c>
      <c r="B436" s="106">
        <v>768</v>
      </c>
    </row>
    <row r="437" spans="1:2" ht="12.75">
      <c r="A437" s="65" t="s">
        <v>918</v>
      </c>
      <c r="B437" s="106">
        <v>767</v>
      </c>
    </row>
    <row r="438" spans="1:2" ht="12.75">
      <c r="A438" s="65" t="s">
        <v>919</v>
      </c>
      <c r="B438" s="106">
        <v>766</v>
      </c>
    </row>
    <row r="439" spans="1:2" ht="12.75">
      <c r="A439" s="65" t="s">
        <v>920</v>
      </c>
      <c r="B439" s="106">
        <v>765</v>
      </c>
    </row>
    <row r="440" spans="1:2" ht="12.75">
      <c r="A440" s="65" t="s">
        <v>469</v>
      </c>
      <c r="B440" s="106">
        <v>764</v>
      </c>
    </row>
    <row r="441" spans="1:2" ht="12.75">
      <c r="A441" s="65" t="s">
        <v>921</v>
      </c>
      <c r="B441" s="106">
        <v>763</v>
      </c>
    </row>
    <row r="442" spans="1:2" ht="12.75">
      <c r="A442" s="65" t="s">
        <v>454</v>
      </c>
      <c r="B442" s="106">
        <v>762</v>
      </c>
    </row>
    <row r="443" spans="1:2" ht="12.75">
      <c r="A443" s="65" t="s">
        <v>525</v>
      </c>
      <c r="B443" s="106">
        <v>761</v>
      </c>
    </row>
    <row r="444" spans="1:2" ht="12.75">
      <c r="A444" s="65" t="s">
        <v>922</v>
      </c>
      <c r="B444" s="106">
        <v>760</v>
      </c>
    </row>
    <row r="445" spans="1:2" ht="12.75">
      <c r="A445" s="65" t="s">
        <v>923</v>
      </c>
      <c r="B445" s="106">
        <v>759</v>
      </c>
    </row>
    <row r="446" spans="1:2" ht="12.75">
      <c r="A446" s="65" t="s">
        <v>924</v>
      </c>
      <c r="B446" s="106">
        <v>758</v>
      </c>
    </row>
    <row r="447" spans="1:2" ht="12.75">
      <c r="A447" s="65" t="s">
        <v>925</v>
      </c>
      <c r="B447" s="106">
        <v>757</v>
      </c>
    </row>
    <row r="448" spans="1:2" ht="12.75">
      <c r="A448" s="65" t="s">
        <v>926</v>
      </c>
      <c r="B448" s="106">
        <v>756</v>
      </c>
    </row>
    <row r="449" spans="1:2" ht="12.75">
      <c r="A449" s="65" t="s">
        <v>927</v>
      </c>
      <c r="B449" s="106">
        <v>755</v>
      </c>
    </row>
    <row r="450" spans="1:2" ht="12.75">
      <c r="A450" s="65" t="s">
        <v>928</v>
      </c>
      <c r="B450" s="106">
        <v>754</v>
      </c>
    </row>
    <row r="451" spans="1:2" ht="12.75">
      <c r="A451" s="65" t="s">
        <v>929</v>
      </c>
      <c r="B451" s="106">
        <v>753</v>
      </c>
    </row>
    <row r="452" spans="1:2" ht="12.75">
      <c r="A452" s="65" t="s">
        <v>930</v>
      </c>
      <c r="B452" s="106">
        <v>752</v>
      </c>
    </row>
    <row r="453" spans="1:2" ht="12.75">
      <c r="A453" s="65" t="s">
        <v>931</v>
      </c>
      <c r="B453" s="106">
        <v>751</v>
      </c>
    </row>
    <row r="454" spans="1:2" ht="12.75">
      <c r="A454" s="65" t="s">
        <v>932</v>
      </c>
      <c r="B454" s="106">
        <v>750</v>
      </c>
    </row>
    <row r="455" spans="1:2" ht="12.75">
      <c r="A455" s="65" t="s">
        <v>933</v>
      </c>
      <c r="B455" s="106">
        <v>749</v>
      </c>
    </row>
    <row r="456" spans="1:2" ht="12.75">
      <c r="A456" s="65" t="s">
        <v>934</v>
      </c>
      <c r="B456" s="106">
        <v>748</v>
      </c>
    </row>
    <row r="457" spans="1:2" ht="12.75">
      <c r="A457" s="65" t="s">
        <v>935</v>
      </c>
      <c r="B457" s="106">
        <v>747</v>
      </c>
    </row>
    <row r="458" spans="1:2" ht="12.75">
      <c r="A458" s="65" t="s">
        <v>936</v>
      </c>
      <c r="B458" s="106">
        <v>746</v>
      </c>
    </row>
    <row r="459" spans="1:2" ht="12.75">
      <c r="A459" s="65" t="s">
        <v>937</v>
      </c>
      <c r="B459" s="106">
        <v>745</v>
      </c>
    </row>
    <row r="460" spans="1:2" ht="12.75">
      <c r="A460" s="65" t="s">
        <v>938</v>
      </c>
      <c r="B460" s="106">
        <v>744</v>
      </c>
    </row>
    <row r="461" spans="1:2" ht="12.75">
      <c r="A461" s="65" t="s">
        <v>939</v>
      </c>
      <c r="B461" s="106">
        <v>743</v>
      </c>
    </row>
    <row r="462" spans="1:2" ht="12.75">
      <c r="A462" s="65" t="s">
        <v>940</v>
      </c>
      <c r="B462" s="106">
        <v>742</v>
      </c>
    </row>
    <row r="463" spans="1:2" ht="12.75">
      <c r="A463" s="65" t="s">
        <v>941</v>
      </c>
      <c r="B463" s="106">
        <v>741</v>
      </c>
    </row>
    <row r="464" spans="1:2" ht="12.75">
      <c r="A464" s="65" t="s">
        <v>942</v>
      </c>
      <c r="B464" s="106">
        <v>740</v>
      </c>
    </row>
    <row r="465" spans="1:2" ht="12.75">
      <c r="A465" s="65" t="s">
        <v>943</v>
      </c>
      <c r="B465" s="106">
        <v>739</v>
      </c>
    </row>
    <row r="466" spans="1:2" ht="12.75">
      <c r="A466" s="65" t="s">
        <v>944</v>
      </c>
      <c r="B466" s="106">
        <v>738</v>
      </c>
    </row>
    <row r="467" spans="1:2" ht="12.75">
      <c r="A467" s="65" t="s">
        <v>945</v>
      </c>
      <c r="B467" s="106">
        <v>737</v>
      </c>
    </row>
    <row r="468" spans="1:2" ht="12.75">
      <c r="A468" s="65" t="s">
        <v>946</v>
      </c>
      <c r="B468" s="106">
        <v>736</v>
      </c>
    </row>
    <row r="469" spans="1:2" ht="12.75">
      <c r="A469" s="65" t="s">
        <v>947</v>
      </c>
      <c r="B469" s="106">
        <v>735</v>
      </c>
    </row>
    <row r="470" spans="1:2" ht="12.75">
      <c r="A470" s="65" t="s">
        <v>477</v>
      </c>
      <c r="B470" s="106">
        <v>734</v>
      </c>
    </row>
    <row r="471" spans="1:2" ht="12.75">
      <c r="A471" s="65" t="s">
        <v>948</v>
      </c>
      <c r="B471" s="106">
        <v>733</v>
      </c>
    </row>
    <row r="472" spans="1:2" ht="12.75">
      <c r="A472" s="65" t="s">
        <v>949</v>
      </c>
      <c r="B472" s="106">
        <v>732</v>
      </c>
    </row>
    <row r="473" spans="1:2" ht="12.75">
      <c r="A473" s="65" t="s">
        <v>950</v>
      </c>
      <c r="B473" s="106">
        <v>731</v>
      </c>
    </row>
    <row r="474" spans="1:2" ht="12.75">
      <c r="A474" s="65" t="s">
        <v>527</v>
      </c>
      <c r="B474" s="106">
        <v>730</v>
      </c>
    </row>
    <row r="475" spans="1:2" ht="12.75">
      <c r="A475" s="65" t="s">
        <v>951</v>
      </c>
      <c r="B475" s="106">
        <v>729</v>
      </c>
    </row>
    <row r="476" spans="1:2" ht="12.75">
      <c r="A476" s="65" t="s">
        <v>952</v>
      </c>
      <c r="B476" s="106">
        <v>728</v>
      </c>
    </row>
    <row r="477" spans="1:2" ht="12.75">
      <c r="A477" s="65" t="s">
        <v>953</v>
      </c>
      <c r="B477" s="106">
        <v>727</v>
      </c>
    </row>
    <row r="478" spans="1:2" ht="12.75">
      <c r="A478" s="65" t="s">
        <v>954</v>
      </c>
      <c r="B478" s="106">
        <v>726</v>
      </c>
    </row>
    <row r="479" spans="1:2" ht="12.75">
      <c r="A479" s="65" t="s">
        <v>955</v>
      </c>
      <c r="B479" s="106">
        <v>725</v>
      </c>
    </row>
    <row r="480" spans="1:2" ht="12.75">
      <c r="A480" s="65" t="s">
        <v>956</v>
      </c>
      <c r="B480" s="106">
        <v>724</v>
      </c>
    </row>
    <row r="481" spans="1:2" ht="12.75">
      <c r="A481" s="65" t="s">
        <v>957</v>
      </c>
      <c r="B481" s="106">
        <v>723</v>
      </c>
    </row>
    <row r="482" spans="1:2" ht="12.75">
      <c r="A482" s="65" t="s">
        <v>958</v>
      </c>
      <c r="B482" s="106">
        <v>722</v>
      </c>
    </row>
    <row r="483" spans="1:2" ht="12.75">
      <c r="A483" s="65" t="s">
        <v>959</v>
      </c>
      <c r="B483" s="106">
        <v>721</v>
      </c>
    </row>
    <row r="484" spans="1:2" ht="12.75">
      <c r="A484" s="65" t="s">
        <v>960</v>
      </c>
      <c r="B484" s="106">
        <v>720</v>
      </c>
    </row>
    <row r="485" spans="1:2" ht="12.75">
      <c r="A485" s="65" t="s">
        <v>961</v>
      </c>
      <c r="B485" s="106">
        <v>719</v>
      </c>
    </row>
    <row r="486" spans="1:2" ht="12.75">
      <c r="A486" s="65" t="s">
        <v>962</v>
      </c>
      <c r="B486" s="106">
        <v>718</v>
      </c>
    </row>
    <row r="487" spans="1:2" ht="12.75">
      <c r="A487" s="65" t="s">
        <v>963</v>
      </c>
      <c r="B487" s="106">
        <v>717</v>
      </c>
    </row>
    <row r="488" spans="1:2" ht="12.75">
      <c r="A488" s="65" t="s">
        <v>479</v>
      </c>
      <c r="B488" s="106">
        <v>716</v>
      </c>
    </row>
    <row r="489" spans="1:2" ht="12.75">
      <c r="A489" s="65" t="s">
        <v>964</v>
      </c>
      <c r="B489" s="106">
        <v>715</v>
      </c>
    </row>
    <row r="490" spans="1:2" ht="12.75">
      <c r="A490" s="65" t="s">
        <v>965</v>
      </c>
      <c r="B490" s="106">
        <v>714</v>
      </c>
    </row>
    <row r="491" spans="1:2" ht="12.75">
      <c r="A491" s="65" t="s">
        <v>966</v>
      </c>
      <c r="B491" s="106">
        <v>713</v>
      </c>
    </row>
    <row r="492" spans="1:2" ht="12.75">
      <c r="A492" s="65" t="s">
        <v>967</v>
      </c>
      <c r="B492" s="106">
        <v>712</v>
      </c>
    </row>
    <row r="493" spans="1:2" ht="12.75">
      <c r="A493" s="65" t="s">
        <v>968</v>
      </c>
      <c r="B493" s="106">
        <v>711</v>
      </c>
    </row>
    <row r="494" spans="1:2" ht="12.75">
      <c r="A494" s="65" t="s">
        <v>969</v>
      </c>
      <c r="B494" s="106">
        <v>710</v>
      </c>
    </row>
    <row r="495" spans="1:2" ht="12.75">
      <c r="A495" s="65" t="s">
        <v>970</v>
      </c>
      <c r="B495" s="106">
        <v>709</v>
      </c>
    </row>
    <row r="496" spans="1:2" ht="12.75">
      <c r="A496" s="65" t="s">
        <v>971</v>
      </c>
      <c r="B496" s="106">
        <v>708</v>
      </c>
    </row>
    <row r="497" spans="1:2" ht="12.75">
      <c r="A497" s="65" t="s">
        <v>972</v>
      </c>
      <c r="B497" s="106">
        <v>707</v>
      </c>
    </row>
    <row r="498" spans="1:2" ht="12.75">
      <c r="A498" s="65" t="s">
        <v>973</v>
      </c>
      <c r="B498" s="106">
        <v>706</v>
      </c>
    </row>
    <row r="499" spans="1:2" ht="12.75">
      <c r="A499" s="65" t="s">
        <v>974</v>
      </c>
      <c r="B499" s="106">
        <v>705</v>
      </c>
    </row>
    <row r="500" spans="1:2" ht="12.75">
      <c r="A500" s="65" t="s">
        <v>975</v>
      </c>
      <c r="B500" s="106">
        <v>704</v>
      </c>
    </row>
    <row r="501" spans="1:2" ht="12.75">
      <c r="A501" s="65" t="s">
        <v>976</v>
      </c>
      <c r="B501" s="106">
        <v>703</v>
      </c>
    </row>
    <row r="502" spans="1:2" ht="12.75">
      <c r="A502" s="65" t="s">
        <v>977</v>
      </c>
      <c r="B502" s="106">
        <v>702</v>
      </c>
    </row>
    <row r="503" spans="1:2" ht="12.75">
      <c r="A503" s="65" t="s">
        <v>978</v>
      </c>
      <c r="B503" s="106">
        <v>701</v>
      </c>
    </row>
    <row r="504" spans="1:2" ht="12.75">
      <c r="A504" s="65" t="s">
        <v>979</v>
      </c>
      <c r="B504" s="106">
        <v>700</v>
      </c>
    </row>
    <row r="505" spans="1:2" ht="12.75">
      <c r="A505" s="65" t="s">
        <v>980</v>
      </c>
      <c r="B505" s="106">
        <v>699</v>
      </c>
    </row>
    <row r="506" spans="1:2" ht="12.75">
      <c r="A506" s="65" t="s">
        <v>981</v>
      </c>
      <c r="B506" s="106">
        <v>698</v>
      </c>
    </row>
    <row r="507" spans="1:2" ht="12.75">
      <c r="A507" s="65" t="s">
        <v>982</v>
      </c>
      <c r="B507" s="106">
        <v>697</v>
      </c>
    </row>
    <row r="508" spans="1:2" ht="12.75">
      <c r="A508" s="65" t="s">
        <v>983</v>
      </c>
      <c r="B508" s="106">
        <v>696</v>
      </c>
    </row>
    <row r="509" spans="1:2" ht="12.75">
      <c r="A509" s="65" t="s">
        <v>984</v>
      </c>
      <c r="B509" s="106">
        <v>695</v>
      </c>
    </row>
    <row r="510" spans="1:2" ht="12.75">
      <c r="A510" s="65" t="s">
        <v>985</v>
      </c>
      <c r="B510" s="106">
        <v>694</v>
      </c>
    </row>
    <row r="511" spans="1:2" ht="12.75">
      <c r="A511" s="65" t="s">
        <v>986</v>
      </c>
      <c r="B511" s="106">
        <v>693</v>
      </c>
    </row>
    <row r="512" spans="1:2" ht="12.75">
      <c r="A512" s="65" t="s">
        <v>987</v>
      </c>
      <c r="B512" s="106">
        <v>692</v>
      </c>
    </row>
    <row r="513" spans="1:2" ht="12.75">
      <c r="A513" s="65" t="s">
        <v>988</v>
      </c>
      <c r="B513" s="106">
        <v>691</v>
      </c>
    </row>
    <row r="514" spans="1:2" ht="12.75">
      <c r="A514" s="65" t="s">
        <v>989</v>
      </c>
      <c r="B514" s="106">
        <v>690</v>
      </c>
    </row>
    <row r="515" spans="1:2" ht="12.75">
      <c r="A515" s="65" t="s">
        <v>990</v>
      </c>
      <c r="B515" s="106">
        <v>689</v>
      </c>
    </row>
    <row r="516" spans="1:2" ht="12.75">
      <c r="A516" s="65" t="s">
        <v>991</v>
      </c>
      <c r="B516" s="106">
        <v>688</v>
      </c>
    </row>
    <row r="517" spans="1:2" ht="12.75">
      <c r="A517" s="65" t="s">
        <v>992</v>
      </c>
      <c r="B517" s="106">
        <v>687</v>
      </c>
    </row>
    <row r="518" spans="1:2" ht="12.75">
      <c r="A518" s="65" t="s">
        <v>993</v>
      </c>
      <c r="B518" s="106">
        <v>686</v>
      </c>
    </row>
    <row r="519" spans="1:2" ht="12.75">
      <c r="A519" s="65" t="s">
        <v>994</v>
      </c>
      <c r="B519" s="106">
        <v>685</v>
      </c>
    </row>
    <row r="520" spans="1:2" ht="12.75">
      <c r="A520" s="65" t="s">
        <v>995</v>
      </c>
      <c r="B520" s="106">
        <v>684</v>
      </c>
    </row>
    <row r="521" spans="1:2" ht="12.75">
      <c r="A521" s="65" t="s">
        <v>996</v>
      </c>
      <c r="B521" s="106">
        <v>683</v>
      </c>
    </row>
    <row r="522" spans="1:2" ht="12.75">
      <c r="A522" s="65" t="s">
        <v>997</v>
      </c>
      <c r="B522" s="106">
        <v>682</v>
      </c>
    </row>
    <row r="523" spans="1:2" ht="12.75">
      <c r="A523" s="65" t="s">
        <v>998</v>
      </c>
      <c r="B523" s="106">
        <v>681</v>
      </c>
    </row>
    <row r="524" spans="1:2" ht="12.75">
      <c r="A524" s="65" t="s">
        <v>999</v>
      </c>
      <c r="B524" s="106">
        <v>680</v>
      </c>
    </row>
    <row r="525" spans="1:2" ht="12.75">
      <c r="A525" s="65" t="s">
        <v>1000</v>
      </c>
      <c r="B525" s="106">
        <v>679</v>
      </c>
    </row>
    <row r="526" spans="1:2" ht="12.75">
      <c r="A526" s="65" t="s">
        <v>1001</v>
      </c>
      <c r="B526" s="106">
        <v>678</v>
      </c>
    </row>
    <row r="527" spans="1:2" ht="12.75">
      <c r="A527" s="65" t="s">
        <v>1002</v>
      </c>
      <c r="B527" s="106">
        <v>677</v>
      </c>
    </row>
    <row r="528" spans="1:2" ht="12.75">
      <c r="A528" s="65" t="s">
        <v>1003</v>
      </c>
      <c r="B528" s="106">
        <v>676</v>
      </c>
    </row>
    <row r="529" spans="1:2" ht="12.75">
      <c r="A529" s="65" t="s">
        <v>1004</v>
      </c>
      <c r="B529" s="106">
        <v>675</v>
      </c>
    </row>
    <row r="530" spans="1:2" ht="12.75">
      <c r="A530" s="65" t="s">
        <v>1005</v>
      </c>
      <c r="B530" s="106">
        <v>674</v>
      </c>
    </row>
    <row r="531" spans="1:2" ht="12.75">
      <c r="A531" s="65" t="s">
        <v>1006</v>
      </c>
      <c r="B531" s="106">
        <v>673</v>
      </c>
    </row>
    <row r="532" spans="1:2" ht="12.75">
      <c r="A532" s="65" t="s">
        <v>1007</v>
      </c>
      <c r="B532" s="106">
        <v>672</v>
      </c>
    </row>
    <row r="533" spans="1:2" ht="12.75">
      <c r="A533" s="65" t="s">
        <v>1008</v>
      </c>
      <c r="B533" s="106">
        <v>671</v>
      </c>
    </row>
    <row r="534" spans="1:2" ht="12.75">
      <c r="A534" s="65" t="s">
        <v>1009</v>
      </c>
      <c r="B534" s="106">
        <v>670</v>
      </c>
    </row>
    <row r="535" spans="1:2" ht="12.75">
      <c r="A535" s="65" t="s">
        <v>1010</v>
      </c>
      <c r="B535" s="106">
        <v>669</v>
      </c>
    </row>
    <row r="536" spans="1:2" ht="12.75">
      <c r="A536" s="65" t="s">
        <v>1011</v>
      </c>
      <c r="B536" s="106">
        <v>668</v>
      </c>
    </row>
    <row r="537" spans="1:2" ht="12.75">
      <c r="A537" s="65" t="s">
        <v>483</v>
      </c>
      <c r="B537" s="106">
        <v>667</v>
      </c>
    </row>
    <row r="538" spans="1:2" ht="12.75">
      <c r="A538" s="65" t="s">
        <v>540</v>
      </c>
      <c r="B538" s="106">
        <v>666</v>
      </c>
    </row>
    <row r="539" spans="1:2" ht="12.75">
      <c r="A539" s="65" t="s">
        <v>1012</v>
      </c>
      <c r="B539" s="106">
        <v>665</v>
      </c>
    </row>
    <row r="540" spans="1:2" ht="12.75">
      <c r="A540" s="65" t="s">
        <v>1013</v>
      </c>
      <c r="B540" s="106">
        <v>664</v>
      </c>
    </row>
    <row r="541" spans="1:2" ht="12.75">
      <c r="A541" s="65" t="s">
        <v>1014</v>
      </c>
      <c r="B541" s="106">
        <v>663</v>
      </c>
    </row>
    <row r="542" spans="1:2" ht="12.75">
      <c r="A542" s="65" t="s">
        <v>1015</v>
      </c>
      <c r="B542" s="106">
        <v>662</v>
      </c>
    </row>
    <row r="543" spans="1:2" ht="12.75">
      <c r="A543" s="65" t="s">
        <v>1016</v>
      </c>
      <c r="B543" s="106">
        <v>661</v>
      </c>
    </row>
    <row r="544" spans="1:2" ht="12.75">
      <c r="A544" s="65" t="s">
        <v>1017</v>
      </c>
      <c r="B544" s="106">
        <v>660</v>
      </c>
    </row>
    <row r="545" spans="1:2" ht="12.75">
      <c r="A545" s="65" t="s">
        <v>1018</v>
      </c>
      <c r="B545" s="106">
        <v>659</v>
      </c>
    </row>
    <row r="546" spans="1:2" ht="12.75">
      <c r="A546" s="65" t="s">
        <v>1019</v>
      </c>
      <c r="B546" s="106">
        <v>658</v>
      </c>
    </row>
    <row r="547" spans="1:2" ht="12.75">
      <c r="A547" s="65" t="s">
        <v>1020</v>
      </c>
      <c r="B547" s="106">
        <v>657</v>
      </c>
    </row>
    <row r="548" spans="1:2" ht="12.75">
      <c r="A548" s="65" t="s">
        <v>1021</v>
      </c>
      <c r="B548" s="106">
        <v>656</v>
      </c>
    </row>
    <row r="549" spans="1:2" ht="12.75">
      <c r="A549" s="65" t="s">
        <v>1022</v>
      </c>
      <c r="B549" s="106">
        <v>655</v>
      </c>
    </row>
    <row r="550" spans="1:2" ht="12.75">
      <c r="A550" s="65" t="s">
        <v>1023</v>
      </c>
      <c r="B550" s="106">
        <v>654</v>
      </c>
    </row>
    <row r="551" spans="1:2" ht="12.75">
      <c r="A551" s="65" t="s">
        <v>1024</v>
      </c>
      <c r="B551" s="106">
        <v>653</v>
      </c>
    </row>
    <row r="552" spans="1:2" ht="12.75">
      <c r="A552" s="65" t="s">
        <v>1025</v>
      </c>
      <c r="B552" s="106">
        <v>652</v>
      </c>
    </row>
    <row r="553" spans="1:2" ht="12.75">
      <c r="A553" s="65" t="s">
        <v>1026</v>
      </c>
      <c r="B553" s="106">
        <v>651</v>
      </c>
    </row>
    <row r="554" spans="1:2" ht="12.75">
      <c r="A554" s="65" t="s">
        <v>1027</v>
      </c>
      <c r="B554" s="106">
        <v>650</v>
      </c>
    </row>
    <row r="555" spans="1:2" ht="12.75">
      <c r="A555" s="65" t="s">
        <v>1028</v>
      </c>
      <c r="B555" s="106">
        <v>649</v>
      </c>
    </row>
    <row r="556" spans="1:2" ht="12.75">
      <c r="A556" s="65" t="s">
        <v>1029</v>
      </c>
      <c r="B556" s="106">
        <v>648</v>
      </c>
    </row>
    <row r="557" spans="1:2" ht="12.75">
      <c r="A557" s="65" t="s">
        <v>1030</v>
      </c>
      <c r="B557" s="106">
        <v>647</v>
      </c>
    </row>
    <row r="558" spans="1:2" ht="12.75">
      <c r="A558" s="65" t="s">
        <v>1031</v>
      </c>
      <c r="B558" s="106">
        <v>646</v>
      </c>
    </row>
    <row r="559" spans="1:2" ht="12.75">
      <c r="A559" s="65" t="s">
        <v>1032</v>
      </c>
      <c r="B559" s="106">
        <v>645</v>
      </c>
    </row>
    <row r="560" spans="1:2" ht="12.75">
      <c r="A560" s="65" t="s">
        <v>1033</v>
      </c>
      <c r="B560" s="106">
        <v>644</v>
      </c>
    </row>
    <row r="561" spans="1:2" ht="12.75">
      <c r="A561" s="65" t="s">
        <v>1034</v>
      </c>
      <c r="B561" s="106">
        <v>643</v>
      </c>
    </row>
    <row r="562" spans="1:2" ht="12.75">
      <c r="A562" s="65" t="s">
        <v>1035</v>
      </c>
      <c r="B562" s="106">
        <v>642</v>
      </c>
    </row>
    <row r="563" spans="1:2" ht="12.75">
      <c r="A563" s="65" t="s">
        <v>1036</v>
      </c>
      <c r="B563" s="106">
        <v>641</v>
      </c>
    </row>
    <row r="564" spans="1:2" ht="12.75">
      <c r="A564" s="65" t="s">
        <v>1037</v>
      </c>
      <c r="B564" s="106">
        <v>640</v>
      </c>
    </row>
    <row r="565" spans="1:2" ht="12.75">
      <c r="A565" s="65" t="s">
        <v>1038</v>
      </c>
      <c r="B565" s="106">
        <v>639</v>
      </c>
    </row>
    <row r="566" spans="1:2" ht="12.75">
      <c r="A566" s="65" t="s">
        <v>1039</v>
      </c>
      <c r="B566" s="106">
        <v>638</v>
      </c>
    </row>
    <row r="567" spans="1:2" ht="12.75">
      <c r="A567" s="65" t="s">
        <v>1040</v>
      </c>
      <c r="B567" s="106">
        <v>637</v>
      </c>
    </row>
    <row r="568" spans="1:2" ht="12.75">
      <c r="A568" s="65" t="s">
        <v>1041</v>
      </c>
      <c r="B568" s="106">
        <v>636</v>
      </c>
    </row>
    <row r="569" spans="1:2" ht="12.75">
      <c r="A569" s="65" t="s">
        <v>1042</v>
      </c>
      <c r="B569" s="106">
        <v>635</v>
      </c>
    </row>
    <row r="570" spans="1:2" ht="12.75">
      <c r="A570" s="65" t="s">
        <v>1043</v>
      </c>
      <c r="B570" s="106">
        <v>634</v>
      </c>
    </row>
    <row r="571" spans="1:2" ht="12.75">
      <c r="A571" s="65" t="s">
        <v>1044</v>
      </c>
      <c r="B571" s="106">
        <v>633</v>
      </c>
    </row>
    <row r="572" spans="1:2" ht="12.75">
      <c r="A572" s="65" t="s">
        <v>1045</v>
      </c>
      <c r="B572" s="106">
        <v>632</v>
      </c>
    </row>
    <row r="573" spans="1:2" ht="12.75">
      <c r="A573" s="65" t="s">
        <v>1046</v>
      </c>
      <c r="B573" s="106">
        <v>631</v>
      </c>
    </row>
    <row r="574" spans="1:2" ht="12.75">
      <c r="A574" s="65" t="s">
        <v>1047</v>
      </c>
      <c r="B574" s="106">
        <v>630</v>
      </c>
    </row>
    <row r="575" spans="1:2" ht="12.75">
      <c r="A575" s="65" t="s">
        <v>1048</v>
      </c>
      <c r="B575" s="106">
        <v>629</v>
      </c>
    </row>
    <row r="576" spans="1:2" ht="12.75">
      <c r="A576" s="65" t="s">
        <v>1049</v>
      </c>
      <c r="B576" s="106">
        <v>628</v>
      </c>
    </row>
    <row r="577" spans="1:2" ht="12.75">
      <c r="A577" s="65" t="s">
        <v>1050</v>
      </c>
      <c r="B577" s="106">
        <v>627</v>
      </c>
    </row>
    <row r="578" spans="1:2" ht="12.75">
      <c r="A578" s="65" t="s">
        <v>1051</v>
      </c>
      <c r="B578" s="106">
        <v>626</v>
      </c>
    </row>
    <row r="579" spans="1:2" ht="12.75">
      <c r="A579" s="65" t="s">
        <v>1052</v>
      </c>
      <c r="B579" s="106">
        <v>625</v>
      </c>
    </row>
    <row r="580" spans="1:2" ht="12.75">
      <c r="A580" s="65" t="s">
        <v>1053</v>
      </c>
      <c r="B580" s="106">
        <v>624</v>
      </c>
    </row>
    <row r="581" spans="1:2" ht="12.75">
      <c r="A581" s="65" t="s">
        <v>1054</v>
      </c>
      <c r="B581" s="106">
        <v>623</v>
      </c>
    </row>
    <row r="582" spans="1:2" ht="12.75">
      <c r="A582" s="65" t="s">
        <v>1055</v>
      </c>
      <c r="B582" s="106">
        <v>622</v>
      </c>
    </row>
    <row r="583" spans="1:2" ht="12.75">
      <c r="A583" s="65" t="s">
        <v>1056</v>
      </c>
      <c r="B583" s="106">
        <v>621</v>
      </c>
    </row>
    <row r="584" spans="1:2" ht="12.75">
      <c r="A584" s="65" t="s">
        <v>1057</v>
      </c>
      <c r="B584" s="106">
        <v>620</v>
      </c>
    </row>
    <row r="585" spans="1:2" ht="12.75">
      <c r="A585" s="65" t="s">
        <v>1058</v>
      </c>
      <c r="B585" s="106">
        <v>619</v>
      </c>
    </row>
    <row r="586" spans="1:2" ht="12.75">
      <c r="A586" s="65" t="s">
        <v>1059</v>
      </c>
      <c r="B586" s="106">
        <v>618</v>
      </c>
    </row>
    <row r="587" spans="1:2" ht="12.75">
      <c r="A587" s="65" t="s">
        <v>1060</v>
      </c>
      <c r="B587" s="106">
        <v>617</v>
      </c>
    </row>
    <row r="588" spans="1:2" ht="12.75">
      <c r="A588" s="65" t="s">
        <v>1061</v>
      </c>
      <c r="B588" s="106">
        <v>616</v>
      </c>
    </row>
    <row r="589" spans="1:2" ht="12.75">
      <c r="A589" s="65" t="s">
        <v>1062</v>
      </c>
      <c r="B589" s="106">
        <v>615</v>
      </c>
    </row>
    <row r="590" spans="1:2" ht="12.75">
      <c r="A590" s="65" t="s">
        <v>1063</v>
      </c>
      <c r="B590" s="106">
        <v>614</v>
      </c>
    </row>
    <row r="591" spans="1:2" ht="12.75">
      <c r="A591" s="65" t="s">
        <v>1064</v>
      </c>
      <c r="B591" s="106">
        <v>613</v>
      </c>
    </row>
    <row r="592" spans="1:2" ht="12.75">
      <c r="A592" s="65" t="s">
        <v>1065</v>
      </c>
      <c r="B592" s="106">
        <v>612</v>
      </c>
    </row>
    <row r="593" spans="1:2" ht="12.75">
      <c r="A593" s="65" t="s">
        <v>1066</v>
      </c>
      <c r="B593" s="106">
        <v>611</v>
      </c>
    </row>
    <row r="594" spans="1:2" ht="12.75">
      <c r="A594" s="65" t="s">
        <v>1067</v>
      </c>
      <c r="B594" s="106">
        <v>610</v>
      </c>
    </row>
    <row r="595" spans="1:2" ht="12.75">
      <c r="A595" s="65" t="s">
        <v>1068</v>
      </c>
      <c r="B595" s="106">
        <v>609</v>
      </c>
    </row>
    <row r="596" spans="1:2" ht="12.75">
      <c r="A596" s="65" t="s">
        <v>1069</v>
      </c>
      <c r="B596" s="106">
        <v>608</v>
      </c>
    </row>
    <row r="597" spans="1:2" ht="12.75">
      <c r="A597" s="65" t="s">
        <v>1070</v>
      </c>
      <c r="B597" s="106">
        <v>607</v>
      </c>
    </row>
    <row r="598" spans="1:2" ht="12.75">
      <c r="A598" s="65" t="s">
        <v>1071</v>
      </c>
      <c r="B598" s="106">
        <v>606</v>
      </c>
    </row>
    <row r="599" spans="1:2" ht="12.75">
      <c r="A599" s="65" t="s">
        <v>1072</v>
      </c>
      <c r="B599" s="106">
        <v>605</v>
      </c>
    </row>
    <row r="600" spans="1:2" ht="12.75">
      <c r="A600" s="65" t="s">
        <v>1073</v>
      </c>
      <c r="B600" s="106">
        <v>604</v>
      </c>
    </row>
    <row r="601" spans="1:2" ht="12.75">
      <c r="A601" s="65" t="s">
        <v>1074</v>
      </c>
      <c r="B601" s="106">
        <v>603</v>
      </c>
    </row>
    <row r="602" spans="1:2" ht="12.75">
      <c r="A602" s="65" t="s">
        <v>493</v>
      </c>
      <c r="B602" s="106">
        <v>602</v>
      </c>
    </row>
    <row r="603" spans="1:2" ht="12.75">
      <c r="A603" s="65" t="s">
        <v>1075</v>
      </c>
      <c r="B603" s="106">
        <v>601</v>
      </c>
    </row>
    <row r="604" spans="1:2" ht="12.75">
      <c r="A604" s="65" t="s">
        <v>1076</v>
      </c>
      <c r="B604" s="106">
        <v>600</v>
      </c>
    </row>
    <row r="605" spans="1:2" ht="12.75">
      <c r="A605" s="65" t="s">
        <v>1077</v>
      </c>
      <c r="B605" s="106">
        <v>599</v>
      </c>
    </row>
    <row r="606" spans="1:2" ht="12.75">
      <c r="A606" s="65" t="s">
        <v>1078</v>
      </c>
      <c r="B606" s="106">
        <v>598</v>
      </c>
    </row>
    <row r="607" spans="1:2" ht="12.75">
      <c r="A607" s="65" t="s">
        <v>1079</v>
      </c>
      <c r="B607" s="106">
        <v>597</v>
      </c>
    </row>
    <row r="608" spans="1:2" ht="12.75">
      <c r="A608" s="65" t="s">
        <v>1080</v>
      </c>
      <c r="B608" s="106">
        <v>596</v>
      </c>
    </row>
    <row r="609" spans="1:2" ht="12.75">
      <c r="A609" s="65" t="s">
        <v>1081</v>
      </c>
      <c r="B609" s="106">
        <v>595</v>
      </c>
    </row>
    <row r="610" spans="1:2" ht="12.75">
      <c r="A610" s="65" t="s">
        <v>1082</v>
      </c>
      <c r="B610" s="106">
        <v>594</v>
      </c>
    </row>
    <row r="611" spans="1:2" ht="12.75">
      <c r="A611" s="65" t="s">
        <v>1083</v>
      </c>
      <c r="B611" s="106">
        <v>593</v>
      </c>
    </row>
    <row r="612" spans="1:2" ht="12.75">
      <c r="A612" s="65" t="s">
        <v>1084</v>
      </c>
      <c r="B612" s="106">
        <v>592</v>
      </c>
    </row>
    <row r="613" spans="1:2" ht="12.75">
      <c r="A613" s="65" t="s">
        <v>1085</v>
      </c>
      <c r="B613" s="106">
        <v>591</v>
      </c>
    </row>
    <row r="614" spans="1:2" ht="12.75">
      <c r="A614" s="65" t="s">
        <v>1086</v>
      </c>
      <c r="B614" s="106">
        <v>590</v>
      </c>
    </row>
    <row r="615" spans="1:2" ht="12.75">
      <c r="A615" s="65" t="s">
        <v>1087</v>
      </c>
      <c r="B615" s="106">
        <v>589</v>
      </c>
    </row>
    <row r="616" spans="1:2" ht="12.75">
      <c r="A616" s="65" t="s">
        <v>1088</v>
      </c>
      <c r="B616" s="106">
        <v>588</v>
      </c>
    </row>
    <row r="617" spans="1:2" ht="12.75">
      <c r="A617" s="65" t="s">
        <v>1089</v>
      </c>
      <c r="B617" s="106">
        <v>587</v>
      </c>
    </row>
    <row r="618" spans="1:2" ht="12.75">
      <c r="A618" s="65" t="s">
        <v>1090</v>
      </c>
      <c r="B618" s="106">
        <v>586</v>
      </c>
    </row>
    <row r="619" spans="1:2" ht="12.75">
      <c r="A619" s="65" t="s">
        <v>1091</v>
      </c>
      <c r="B619" s="106">
        <v>585</v>
      </c>
    </row>
    <row r="620" spans="1:2" ht="12.75">
      <c r="A620" s="65" t="s">
        <v>1092</v>
      </c>
      <c r="B620" s="106">
        <v>584</v>
      </c>
    </row>
    <row r="621" spans="1:2" ht="12.75">
      <c r="A621" s="65" t="s">
        <v>1093</v>
      </c>
      <c r="B621" s="106">
        <v>583</v>
      </c>
    </row>
    <row r="622" spans="1:2" ht="12.75">
      <c r="A622" s="65" t="s">
        <v>1094</v>
      </c>
      <c r="B622" s="106">
        <v>582</v>
      </c>
    </row>
    <row r="623" spans="1:2" ht="12.75">
      <c r="A623" s="65" t="s">
        <v>1095</v>
      </c>
      <c r="B623" s="106">
        <v>581</v>
      </c>
    </row>
    <row r="624" spans="1:2" ht="12.75">
      <c r="A624" s="65" t="s">
        <v>1096</v>
      </c>
      <c r="B624" s="106">
        <v>580</v>
      </c>
    </row>
    <row r="625" spans="1:2" ht="12.75">
      <c r="A625" s="65" t="s">
        <v>1097</v>
      </c>
      <c r="B625" s="106">
        <v>579</v>
      </c>
    </row>
    <row r="626" spans="1:2" ht="12.75">
      <c r="A626" s="65" t="s">
        <v>1098</v>
      </c>
      <c r="B626" s="106">
        <v>578</v>
      </c>
    </row>
    <row r="627" spans="1:2" ht="12.75">
      <c r="A627" s="65" t="s">
        <v>1099</v>
      </c>
      <c r="B627" s="106">
        <v>577</v>
      </c>
    </row>
    <row r="628" spans="1:2" ht="12.75">
      <c r="A628" s="65" t="s">
        <v>1100</v>
      </c>
      <c r="B628" s="106">
        <v>576</v>
      </c>
    </row>
    <row r="629" spans="1:2" ht="12.75">
      <c r="A629" s="65" t="s">
        <v>1101</v>
      </c>
      <c r="B629" s="106">
        <v>575</v>
      </c>
    </row>
    <row r="630" spans="1:2" ht="12.75">
      <c r="A630" s="65" t="s">
        <v>1102</v>
      </c>
      <c r="B630" s="106">
        <v>574</v>
      </c>
    </row>
    <row r="631" spans="1:2" ht="12.75">
      <c r="A631" s="65" t="s">
        <v>452</v>
      </c>
      <c r="B631" s="106">
        <v>573</v>
      </c>
    </row>
    <row r="632" spans="1:2" ht="12.75">
      <c r="A632" s="65" t="s">
        <v>1103</v>
      </c>
      <c r="B632" s="106">
        <v>572</v>
      </c>
    </row>
    <row r="633" spans="1:2" ht="12.75">
      <c r="A633" s="65" t="s">
        <v>1104</v>
      </c>
      <c r="B633" s="106">
        <v>571</v>
      </c>
    </row>
    <row r="634" spans="1:2" ht="12.75">
      <c r="A634" s="65" t="s">
        <v>1105</v>
      </c>
      <c r="B634" s="106">
        <v>570</v>
      </c>
    </row>
    <row r="635" spans="1:2" ht="12.75">
      <c r="A635" s="65" t="s">
        <v>1106</v>
      </c>
      <c r="B635" s="106">
        <v>569</v>
      </c>
    </row>
    <row r="636" spans="1:2" ht="12.75">
      <c r="A636" s="65" t="s">
        <v>1107</v>
      </c>
      <c r="B636" s="106">
        <v>568</v>
      </c>
    </row>
    <row r="637" spans="1:2" ht="12.75">
      <c r="A637" s="65" t="s">
        <v>1108</v>
      </c>
      <c r="B637" s="106">
        <v>567</v>
      </c>
    </row>
    <row r="638" spans="1:2" ht="12.75">
      <c r="A638" s="65" t="s">
        <v>1109</v>
      </c>
      <c r="B638" s="106">
        <v>566</v>
      </c>
    </row>
    <row r="639" spans="1:2" ht="12.75">
      <c r="A639" s="65" t="s">
        <v>1110</v>
      </c>
      <c r="B639" s="106">
        <v>565</v>
      </c>
    </row>
    <row r="640" spans="1:2" ht="12.75">
      <c r="A640" s="65" t="s">
        <v>1111</v>
      </c>
      <c r="B640" s="106">
        <v>564</v>
      </c>
    </row>
    <row r="641" spans="1:2" ht="12.75">
      <c r="A641" s="65" t="s">
        <v>1112</v>
      </c>
      <c r="B641" s="106">
        <v>563</v>
      </c>
    </row>
    <row r="642" spans="1:2" ht="12.75">
      <c r="A642" s="65" t="s">
        <v>1113</v>
      </c>
      <c r="B642" s="106">
        <v>562</v>
      </c>
    </row>
    <row r="643" spans="1:2" ht="12.75">
      <c r="A643" s="65" t="s">
        <v>1114</v>
      </c>
      <c r="B643" s="106">
        <v>561</v>
      </c>
    </row>
    <row r="644" spans="1:2" ht="12.75">
      <c r="A644" s="65" t="s">
        <v>1115</v>
      </c>
      <c r="B644" s="106">
        <v>560</v>
      </c>
    </row>
    <row r="645" spans="1:2" ht="12.75">
      <c r="A645" s="65" t="s">
        <v>1116</v>
      </c>
      <c r="B645" s="106">
        <v>559</v>
      </c>
    </row>
    <row r="646" spans="1:2" ht="12.75">
      <c r="A646" s="65" t="s">
        <v>1117</v>
      </c>
      <c r="B646" s="106">
        <v>558</v>
      </c>
    </row>
    <row r="647" spans="1:2" ht="12.75">
      <c r="A647" s="65" t="s">
        <v>1118</v>
      </c>
      <c r="B647" s="106">
        <v>557</v>
      </c>
    </row>
    <row r="648" spans="1:2" ht="12.75">
      <c r="A648" s="65" t="s">
        <v>1119</v>
      </c>
      <c r="B648" s="106">
        <v>556</v>
      </c>
    </row>
    <row r="649" spans="1:2" ht="12.75">
      <c r="A649" s="65" t="s">
        <v>1120</v>
      </c>
      <c r="B649" s="106">
        <v>555</v>
      </c>
    </row>
    <row r="650" spans="1:2" ht="12.75">
      <c r="A650" s="65" t="s">
        <v>1121</v>
      </c>
      <c r="B650" s="106">
        <v>554</v>
      </c>
    </row>
    <row r="651" spans="1:2" ht="12.75">
      <c r="A651" s="65" t="s">
        <v>1122</v>
      </c>
      <c r="B651" s="106">
        <v>553</v>
      </c>
    </row>
    <row r="652" spans="1:2" ht="12.75">
      <c r="A652" s="65" t="s">
        <v>1123</v>
      </c>
      <c r="B652" s="106">
        <v>552</v>
      </c>
    </row>
    <row r="653" spans="1:2" ht="12.75">
      <c r="A653" s="65" t="s">
        <v>1124</v>
      </c>
      <c r="B653" s="106">
        <v>551</v>
      </c>
    </row>
    <row r="654" spans="1:2" ht="12.75">
      <c r="A654" s="65" t="s">
        <v>1125</v>
      </c>
      <c r="B654" s="106">
        <v>550</v>
      </c>
    </row>
    <row r="655" spans="1:2" ht="12.75">
      <c r="A655" s="65" t="s">
        <v>1126</v>
      </c>
      <c r="B655" s="106">
        <v>549</v>
      </c>
    </row>
    <row r="656" spans="1:2" ht="12.75">
      <c r="A656" s="65" t="s">
        <v>1127</v>
      </c>
      <c r="B656" s="106">
        <v>548</v>
      </c>
    </row>
    <row r="657" spans="1:2" ht="12.75">
      <c r="A657" s="65" t="s">
        <v>1128</v>
      </c>
      <c r="B657" s="106">
        <v>547</v>
      </c>
    </row>
    <row r="658" spans="1:2" ht="12.75">
      <c r="A658" s="65" t="s">
        <v>1129</v>
      </c>
      <c r="B658" s="106">
        <v>546</v>
      </c>
    </row>
    <row r="659" spans="1:2" ht="12.75">
      <c r="A659" s="65" t="s">
        <v>1130</v>
      </c>
      <c r="B659" s="106">
        <v>545</v>
      </c>
    </row>
    <row r="660" spans="1:2" ht="12.75">
      <c r="A660" s="65" t="s">
        <v>1131</v>
      </c>
      <c r="B660" s="106">
        <v>544</v>
      </c>
    </row>
    <row r="661" spans="1:2" ht="12.75">
      <c r="A661" s="65" t="s">
        <v>1132</v>
      </c>
      <c r="B661" s="106">
        <v>543</v>
      </c>
    </row>
    <row r="662" spans="1:2" ht="12.75">
      <c r="A662" s="65" t="s">
        <v>1133</v>
      </c>
      <c r="B662" s="106">
        <v>542</v>
      </c>
    </row>
    <row r="663" spans="1:2" ht="12.75">
      <c r="A663" s="65" t="s">
        <v>1134</v>
      </c>
      <c r="B663" s="106">
        <v>541</v>
      </c>
    </row>
    <row r="664" spans="1:2" ht="12.75">
      <c r="A664" s="65" t="s">
        <v>1135</v>
      </c>
      <c r="B664" s="106">
        <v>540</v>
      </c>
    </row>
    <row r="665" spans="1:2" ht="12.75">
      <c r="A665" s="65" t="s">
        <v>1136</v>
      </c>
      <c r="B665" s="106">
        <v>539</v>
      </c>
    </row>
    <row r="666" spans="1:2" ht="12.75">
      <c r="A666" s="65" t="s">
        <v>1137</v>
      </c>
      <c r="B666" s="106">
        <v>538</v>
      </c>
    </row>
    <row r="667" spans="1:2" ht="12.75">
      <c r="A667" s="65" t="s">
        <v>1138</v>
      </c>
      <c r="B667" s="106">
        <v>537</v>
      </c>
    </row>
    <row r="668" spans="1:2" ht="12.75">
      <c r="A668" s="65" t="s">
        <v>1139</v>
      </c>
      <c r="B668" s="106">
        <v>536</v>
      </c>
    </row>
    <row r="669" spans="1:2" ht="12.75">
      <c r="A669" s="65" t="s">
        <v>1140</v>
      </c>
      <c r="B669" s="106">
        <v>535</v>
      </c>
    </row>
    <row r="670" spans="1:2" ht="12.75">
      <c r="A670" s="65" t="s">
        <v>1141</v>
      </c>
      <c r="B670" s="106">
        <v>534</v>
      </c>
    </row>
    <row r="671" spans="1:2" ht="12.75">
      <c r="A671" s="65" t="s">
        <v>1142</v>
      </c>
      <c r="B671" s="106">
        <v>533</v>
      </c>
    </row>
    <row r="672" spans="1:2" ht="12.75">
      <c r="A672" s="65" t="s">
        <v>1143</v>
      </c>
      <c r="B672" s="106">
        <v>532</v>
      </c>
    </row>
    <row r="673" spans="1:2" ht="12.75">
      <c r="A673" s="65" t="s">
        <v>1144</v>
      </c>
      <c r="B673" s="106">
        <v>531</v>
      </c>
    </row>
    <row r="674" spans="1:2" ht="12.75">
      <c r="A674" s="65" t="s">
        <v>1145</v>
      </c>
      <c r="B674" s="106">
        <v>530</v>
      </c>
    </row>
    <row r="675" spans="1:2" ht="12.75">
      <c r="A675" s="65" t="s">
        <v>1146</v>
      </c>
      <c r="B675" s="106">
        <v>529</v>
      </c>
    </row>
    <row r="676" spans="1:2" ht="12.75">
      <c r="A676" s="65" t="s">
        <v>1147</v>
      </c>
      <c r="B676" s="106">
        <v>528</v>
      </c>
    </row>
    <row r="677" spans="1:2" ht="12.75">
      <c r="A677" s="65" t="s">
        <v>1148</v>
      </c>
      <c r="B677" s="106">
        <v>527</v>
      </c>
    </row>
    <row r="678" spans="1:2" ht="12.75">
      <c r="A678" s="65" t="s">
        <v>1149</v>
      </c>
      <c r="B678" s="106">
        <v>526</v>
      </c>
    </row>
    <row r="679" spans="1:2" ht="12.75">
      <c r="A679" s="65" t="s">
        <v>1150</v>
      </c>
      <c r="B679" s="106">
        <v>525</v>
      </c>
    </row>
    <row r="680" spans="1:2" ht="12.75">
      <c r="A680" s="65" t="s">
        <v>1151</v>
      </c>
      <c r="B680" s="106">
        <v>524</v>
      </c>
    </row>
    <row r="681" spans="1:2" ht="12.75">
      <c r="A681" s="65" t="s">
        <v>1152</v>
      </c>
      <c r="B681" s="106">
        <v>523</v>
      </c>
    </row>
    <row r="682" spans="1:2" ht="12.75">
      <c r="A682" s="65" t="s">
        <v>1153</v>
      </c>
      <c r="B682" s="106">
        <v>522</v>
      </c>
    </row>
    <row r="683" spans="1:2" ht="12.75">
      <c r="A683" s="65" t="s">
        <v>1154</v>
      </c>
      <c r="B683" s="106">
        <v>521</v>
      </c>
    </row>
    <row r="684" spans="1:2" ht="12.75">
      <c r="A684" s="65" t="s">
        <v>1155</v>
      </c>
      <c r="B684" s="106">
        <v>520</v>
      </c>
    </row>
    <row r="685" spans="1:2" ht="12.75">
      <c r="A685" s="65" t="s">
        <v>1156</v>
      </c>
      <c r="B685" s="106">
        <v>519</v>
      </c>
    </row>
    <row r="686" spans="1:2" ht="12.75">
      <c r="A686" s="65" t="s">
        <v>1157</v>
      </c>
      <c r="B686" s="106">
        <v>518</v>
      </c>
    </row>
    <row r="687" spans="1:2" ht="12.75">
      <c r="A687" s="65" t="s">
        <v>1158</v>
      </c>
      <c r="B687" s="106">
        <v>517</v>
      </c>
    </row>
    <row r="688" spans="1:2" ht="12.75">
      <c r="A688" s="65" t="s">
        <v>1159</v>
      </c>
      <c r="B688" s="106">
        <v>516</v>
      </c>
    </row>
    <row r="689" spans="1:2" ht="12.75">
      <c r="A689" s="65" t="s">
        <v>1160</v>
      </c>
      <c r="B689" s="106">
        <v>515</v>
      </c>
    </row>
    <row r="690" spans="1:2" ht="12.75">
      <c r="A690" s="65" t="s">
        <v>1161</v>
      </c>
      <c r="B690" s="106">
        <v>514</v>
      </c>
    </row>
    <row r="691" spans="1:2" ht="12.75">
      <c r="A691" s="65" t="s">
        <v>1162</v>
      </c>
      <c r="B691" s="106">
        <v>513</v>
      </c>
    </row>
    <row r="692" spans="1:2" ht="12.75">
      <c r="A692" s="65" t="s">
        <v>490</v>
      </c>
      <c r="B692" s="106">
        <v>512</v>
      </c>
    </row>
    <row r="693" spans="1:2" ht="12.75">
      <c r="A693" s="65" t="s">
        <v>1163</v>
      </c>
      <c r="B693" s="106">
        <v>511</v>
      </c>
    </row>
    <row r="694" spans="1:2" ht="12.75">
      <c r="A694" s="65" t="s">
        <v>1164</v>
      </c>
      <c r="B694" s="106">
        <v>510</v>
      </c>
    </row>
    <row r="695" spans="1:2" ht="12.75">
      <c r="A695" s="65" t="s">
        <v>1165</v>
      </c>
      <c r="B695" s="106">
        <v>509</v>
      </c>
    </row>
    <row r="696" spans="1:2" ht="12.75">
      <c r="A696" s="65" t="s">
        <v>1166</v>
      </c>
      <c r="B696" s="106">
        <v>508</v>
      </c>
    </row>
    <row r="697" spans="1:2" ht="12.75">
      <c r="A697" s="65" t="s">
        <v>1167</v>
      </c>
      <c r="B697" s="106">
        <v>507</v>
      </c>
    </row>
    <row r="698" spans="1:2" ht="12.75">
      <c r="A698" s="65" t="s">
        <v>1168</v>
      </c>
      <c r="B698" s="106">
        <v>506</v>
      </c>
    </row>
    <row r="699" spans="1:2" ht="12.75">
      <c r="A699" s="65" t="s">
        <v>1169</v>
      </c>
      <c r="B699" s="106">
        <v>505</v>
      </c>
    </row>
    <row r="700" spans="1:2" ht="12.75">
      <c r="A700" s="65" t="s">
        <v>1170</v>
      </c>
      <c r="B700" s="106">
        <v>504</v>
      </c>
    </row>
    <row r="701" spans="1:2" ht="12.75">
      <c r="A701" s="65" t="s">
        <v>1171</v>
      </c>
      <c r="B701" s="106">
        <v>503</v>
      </c>
    </row>
    <row r="702" spans="1:2" ht="12.75">
      <c r="A702" s="65" t="s">
        <v>1172</v>
      </c>
      <c r="B702" s="106">
        <v>502</v>
      </c>
    </row>
    <row r="703" spans="1:2" ht="12.75">
      <c r="A703" s="65" t="s">
        <v>1173</v>
      </c>
      <c r="B703" s="106">
        <v>501</v>
      </c>
    </row>
    <row r="704" spans="1:2" ht="12.75">
      <c r="A704" s="65" t="s">
        <v>1174</v>
      </c>
      <c r="B704" s="106">
        <v>500</v>
      </c>
    </row>
    <row r="705" spans="1:2" ht="12.75">
      <c r="A705" s="65" t="s">
        <v>1175</v>
      </c>
      <c r="B705" s="106">
        <v>499</v>
      </c>
    </row>
    <row r="706" spans="1:2" ht="12.75">
      <c r="A706" s="65" t="s">
        <v>1176</v>
      </c>
      <c r="B706" s="106">
        <v>498</v>
      </c>
    </row>
    <row r="707" spans="1:2" ht="12.75">
      <c r="A707" s="65" t="s">
        <v>1177</v>
      </c>
      <c r="B707" s="106">
        <v>497</v>
      </c>
    </row>
    <row r="708" spans="1:2" ht="12.75">
      <c r="A708" s="65" t="s">
        <v>1178</v>
      </c>
      <c r="B708" s="106">
        <v>496</v>
      </c>
    </row>
    <row r="709" spans="1:2" ht="12.75">
      <c r="A709" s="65" t="s">
        <v>1179</v>
      </c>
      <c r="B709" s="106">
        <v>495</v>
      </c>
    </row>
    <row r="710" spans="1:2" ht="12.75">
      <c r="A710" s="65" t="s">
        <v>1180</v>
      </c>
      <c r="B710" s="106">
        <v>494</v>
      </c>
    </row>
    <row r="711" spans="1:2" ht="12.75">
      <c r="A711" s="65" t="s">
        <v>1181</v>
      </c>
      <c r="B711" s="106">
        <v>493</v>
      </c>
    </row>
    <row r="712" spans="1:2" ht="12.75">
      <c r="A712" s="65" t="s">
        <v>1182</v>
      </c>
      <c r="B712" s="106">
        <v>492</v>
      </c>
    </row>
    <row r="713" spans="1:2" ht="12.75">
      <c r="A713" s="65" t="s">
        <v>1183</v>
      </c>
      <c r="B713" s="106">
        <v>491</v>
      </c>
    </row>
    <row r="714" spans="1:2" ht="12.75">
      <c r="A714" s="65" t="s">
        <v>1184</v>
      </c>
      <c r="B714" s="106">
        <v>490</v>
      </c>
    </row>
    <row r="715" spans="1:2" ht="12.75">
      <c r="A715" s="65" t="s">
        <v>1185</v>
      </c>
      <c r="B715" s="106">
        <v>489</v>
      </c>
    </row>
    <row r="716" spans="1:2" ht="12.75">
      <c r="A716" s="65" t="s">
        <v>1186</v>
      </c>
      <c r="B716" s="106">
        <v>488</v>
      </c>
    </row>
    <row r="717" spans="1:2" ht="12.75">
      <c r="A717" s="65" t="s">
        <v>1187</v>
      </c>
      <c r="B717" s="106">
        <v>487</v>
      </c>
    </row>
    <row r="718" spans="1:2" ht="12.75">
      <c r="A718" s="65" t="s">
        <v>1188</v>
      </c>
      <c r="B718" s="106">
        <v>486</v>
      </c>
    </row>
    <row r="719" spans="1:2" ht="12.75">
      <c r="A719" s="65" t="s">
        <v>1189</v>
      </c>
      <c r="B719" s="106">
        <v>485</v>
      </c>
    </row>
    <row r="720" spans="1:2" ht="12.75">
      <c r="A720" s="65" t="s">
        <v>1190</v>
      </c>
      <c r="B720" s="106">
        <v>484</v>
      </c>
    </row>
    <row r="721" spans="1:2" ht="12.75">
      <c r="A721" s="65" t="s">
        <v>1191</v>
      </c>
      <c r="B721" s="106">
        <v>483</v>
      </c>
    </row>
    <row r="722" spans="1:2" ht="12.75">
      <c r="A722" s="65" t="s">
        <v>1192</v>
      </c>
      <c r="B722" s="106">
        <v>482</v>
      </c>
    </row>
    <row r="723" spans="1:2" ht="12.75">
      <c r="A723" s="65" t="s">
        <v>1193</v>
      </c>
      <c r="B723" s="106">
        <v>481</v>
      </c>
    </row>
    <row r="724" spans="1:2" ht="12.75">
      <c r="A724" s="65" t="s">
        <v>1194</v>
      </c>
      <c r="B724" s="106">
        <v>480</v>
      </c>
    </row>
    <row r="725" spans="1:2" ht="12.75">
      <c r="A725" s="65" t="s">
        <v>1195</v>
      </c>
      <c r="B725" s="106">
        <v>479</v>
      </c>
    </row>
    <row r="726" spans="1:2" ht="12.75">
      <c r="A726" s="65" t="s">
        <v>1196</v>
      </c>
      <c r="B726" s="106">
        <v>478</v>
      </c>
    </row>
    <row r="727" spans="1:2" ht="12.75">
      <c r="A727" s="65" t="s">
        <v>1197</v>
      </c>
      <c r="B727" s="106">
        <v>477</v>
      </c>
    </row>
    <row r="728" spans="1:2" ht="12.75">
      <c r="A728" s="65" t="s">
        <v>1198</v>
      </c>
      <c r="B728" s="106">
        <v>476</v>
      </c>
    </row>
    <row r="729" spans="1:2" ht="12.75">
      <c r="A729" s="65" t="s">
        <v>1199</v>
      </c>
      <c r="B729" s="106">
        <v>475</v>
      </c>
    </row>
    <row r="730" spans="1:2" ht="12.75">
      <c r="A730" s="65" t="s">
        <v>1200</v>
      </c>
      <c r="B730" s="106">
        <v>474</v>
      </c>
    </row>
    <row r="731" spans="1:2" ht="12.75">
      <c r="A731" s="65" t="s">
        <v>1201</v>
      </c>
      <c r="B731" s="106">
        <v>473</v>
      </c>
    </row>
    <row r="732" spans="1:2" ht="12.75">
      <c r="A732" s="65" t="s">
        <v>1202</v>
      </c>
      <c r="B732" s="106">
        <v>472</v>
      </c>
    </row>
    <row r="733" spans="1:2" ht="12.75">
      <c r="A733" s="65" t="s">
        <v>1203</v>
      </c>
      <c r="B733" s="106">
        <v>471</v>
      </c>
    </row>
    <row r="734" spans="1:2" ht="12.75">
      <c r="A734" s="65" t="s">
        <v>1204</v>
      </c>
      <c r="B734" s="106">
        <v>470</v>
      </c>
    </row>
    <row r="735" spans="1:2" ht="12.75">
      <c r="A735" s="65" t="s">
        <v>1205</v>
      </c>
      <c r="B735" s="106">
        <v>469</v>
      </c>
    </row>
    <row r="736" spans="1:2" ht="12.75">
      <c r="A736" s="65" t="s">
        <v>1206</v>
      </c>
      <c r="B736" s="106">
        <v>468</v>
      </c>
    </row>
    <row r="737" spans="1:2" ht="12.75">
      <c r="A737" s="65" t="s">
        <v>1207</v>
      </c>
      <c r="B737" s="106">
        <v>467</v>
      </c>
    </row>
    <row r="738" spans="1:2" ht="12.75">
      <c r="A738" s="65" t="s">
        <v>1208</v>
      </c>
      <c r="B738" s="106">
        <v>466</v>
      </c>
    </row>
    <row r="739" spans="1:2" ht="12.75">
      <c r="A739" s="65" t="s">
        <v>1209</v>
      </c>
      <c r="B739" s="106">
        <v>465</v>
      </c>
    </row>
    <row r="740" spans="1:2" ht="12.75">
      <c r="A740" s="65" t="s">
        <v>1210</v>
      </c>
      <c r="B740" s="106">
        <v>464</v>
      </c>
    </row>
    <row r="741" spans="1:2" ht="12.75">
      <c r="A741" s="65" t="s">
        <v>1211</v>
      </c>
      <c r="B741" s="106">
        <v>463</v>
      </c>
    </row>
    <row r="742" spans="1:2" ht="12.75">
      <c r="A742" s="65" t="s">
        <v>1212</v>
      </c>
      <c r="B742" s="106">
        <v>462</v>
      </c>
    </row>
    <row r="743" spans="1:2" ht="12.75">
      <c r="A743" s="65" t="s">
        <v>1213</v>
      </c>
      <c r="B743" s="106">
        <v>461</v>
      </c>
    </row>
    <row r="744" spans="1:2" ht="12.75">
      <c r="A744" s="65" t="s">
        <v>1214</v>
      </c>
      <c r="B744" s="106">
        <v>460</v>
      </c>
    </row>
    <row r="745" spans="1:2" ht="12.75">
      <c r="A745" s="65" t="s">
        <v>1215</v>
      </c>
      <c r="B745" s="106">
        <v>459</v>
      </c>
    </row>
    <row r="746" spans="1:2" ht="12.75">
      <c r="A746" s="65" t="s">
        <v>1216</v>
      </c>
      <c r="B746" s="106">
        <v>458</v>
      </c>
    </row>
    <row r="747" spans="1:2" ht="12.75">
      <c r="A747" s="65" t="s">
        <v>1217</v>
      </c>
      <c r="B747" s="106">
        <v>457</v>
      </c>
    </row>
    <row r="748" spans="1:2" ht="12.75">
      <c r="A748" s="65" t="s">
        <v>1218</v>
      </c>
      <c r="B748" s="106">
        <v>456</v>
      </c>
    </row>
    <row r="749" spans="1:2" ht="12.75">
      <c r="A749" s="65" t="s">
        <v>1219</v>
      </c>
      <c r="B749" s="106">
        <v>455</v>
      </c>
    </row>
    <row r="750" spans="1:2" ht="12.75">
      <c r="A750" s="65" t="s">
        <v>1220</v>
      </c>
      <c r="B750" s="106">
        <v>454</v>
      </c>
    </row>
    <row r="751" spans="1:2" ht="12.75">
      <c r="A751" s="65" t="s">
        <v>1221</v>
      </c>
      <c r="B751" s="106">
        <v>453</v>
      </c>
    </row>
    <row r="752" spans="1:2" ht="12.75">
      <c r="A752" s="65" t="s">
        <v>1222</v>
      </c>
      <c r="B752" s="106">
        <v>452</v>
      </c>
    </row>
    <row r="753" spans="1:2" ht="12.75">
      <c r="A753" s="65" t="s">
        <v>1223</v>
      </c>
      <c r="B753" s="106">
        <v>451</v>
      </c>
    </row>
    <row r="754" spans="1:2" ht="12.75">
      <c r="A754" s="65" t="s">
        <v>1224</v>
      </c>
      <c r="B754" s="106">
        <v>450</v>
      </c>
    </row>
    <row r="755" spans="1:2" ht="12.75">
      <c r="A755" s="65" t="s">
        <v>1225</v>
      </c>
      <c r="B755" s="106">
        <v>449</v>
      </c>
    </row>
    <row r="756" spans="1:2" ht="12.75">
      <c r="A756" s="65" t="s">
        <v>1226</v>
      </c>
      <c r="B756" s="106">
        <v>448</v>
      </c>
    </row>
    <row r="757" spans="1:2" ht="12.75">
      <c r="A757" s="65" t="s">
        <v>1227</v>
      </c>
      <c r="B757" s="106">
        <v>447</v>
      </c>
    </row>
    <row r="758" spans="1:2" ht="12.75">
      <c r="A758" s="65" t="s">
        <v>1228</v>
      </c>
      <c r="B758" s="106">
        <v>446</v>
      </c>
    </row>
    <row r="759" spans="1:2" ht="12.75">
      <c r="A759" s="65" t="s">
        <v>1229</v>
      </c>
      <c r="B759" s="106">
        <v>445</v>
      </c>
    </row>
    <row r="760" spans="1:2" ht="12.75">
      <c r="A760" s="65" t="s">
        <v>1230</v>
      </c>
      <c r="B760" s="106">
        <v>444</v>
      </c>
    </row>
    <row r="761" spans="1:2" ht="12.75">
      <c r="A761" s="65" t="s">
        <v>1231</v>
      </c>
      <c r="B761" s="106">
        <v>443</v>
      </c>
    </row>
    <row r="762" spans="1:2" ht="12.75">
      <c r="A762" s="65" t="s">
        <v>1232</v>
      </c>
      <c r="B762" s="106">
        <v>442</v>
      </c>
    </row>
    <row r="763" spans="1:2" ht="12.75">
      <c r="A763" s="65" t="s">
        <v>1233</v>
      </c>
      <c r="B763" s="106">
        <v>441</v>
      </c>
    </row>
    <row r="764" spans="1:2" ht="12.75">
      <c r="A764" s="65" t="s">
        <v>1234</v>
      </c>
      <c r="B764" s="106">
        <v>440</v>
      </c>
    </row>
    <row r="765" spans="1:2" ht="12.75">
      <c r="A765" s="65" t="s">
        <v>1235</v>
      </c>
      <c r="B765" s="106">
        <v>439</v>
      </c>
    </row>
    <row r="766" spans="1:2" ht="12.75">
      <c r="A766" s="65" t="s">
        <v>1236</v>
      </c>
      <c r="B766" s="106">
        <v>438</v>
      </c>
    </row>
    <row r="767" spans="1:2" ht="12.75">
      <c r="A767" s="65" t="s">
        <v>1237</v>
      </c>
      <c r="B767" s="106">
        <v>437</v>
      </c>
    </row>
    <row r="768" spans="1:2" ht="12.75">
      <c r="A768" s="65" t="s">
        <v>1238</v>
      </c>
      <c r="B768" s="106">
        <v>436</v>
      </c>
    </row>
    <row r="769" spans="1:2" ht="12.75">
      <c r="A769" s="65" t="s">
        <v>1239</v>
      </c>
      <c r="B769" s="106">
        <v>435</v>
      </c>
    </row>
    <row r="770" spans="1:2" ht="12.75">
      <c r="A770" s="65" t="s">
        <v>1240</v>
      </c>
      <c r="B770" s="106">
        <v>434</v>
      </c>
    </row>
    <row r="771" spans="1:2" ht="12.75">
      <c r="A771" s="65" t="s">
        <v>1241</v>
      </c>
      <c r="B771" s="106">
        <v>433</v>
      </c>
    </row>
    <row r="772" spans="1:2" ht="12.75">
      <c r="A772" s="65" t="s">
        <v>1242</v>
      </c>
      <c r="B772" s="106">
        <v>432</v>
      </c>
    </row>
    <row r="773" spans="1:2" ht="12.75">
      <c r="A773" s="65" t="s">
        <v>1243</v>
      </c>
      <c r="B773" s="106">
        <v>431</v>
      </c>
    </row>
    <row r="774" spans="1:2" ht="12.75">
      <c r="A774" s="65" t="s">
        <v>1244</v>
      </c>
      <c r="B774" s="106">
        <v>430</v>
      </c>
    </row>
    <row r="775" spans="1:2" ht="12.75">
      <c r="A775" s="65" t="s">
        <v>1245</v>
      </c>
      <c r="B775" s="106">
        <v>429</v>
      </c>
    </row>
    <row r="776" spans="1:2" ht="12.75">
      <c r="A776" s="65" t="s">
        <v>1246</v>
      </c>
      <c r="B776" s="106">
        <v>428</v>
      </c>
    </row>
    <row r="777" spans="1:2" ht="12.75">
      <c r="A777" s="65" t="s">
        <v>1247</v>
      </c>
      <c r="B777" s="106">
        <v>427</v>
      </c>
    </row>
    <row r="778" spans="1:2" ht="12.75">
      <c r="A778" s="65" t="s">
        <v>1248</v>
      </c>
      <c r="B778" s="106">
        <v>426</v>
      </c>
    </row>
    <row r="779" spans="1:2" ht="12.75">
      <c r="A779" s="65" t="s">
        <v>1249</v>
      </c>
      <c r="B779" s="106">
        <v>425</v>
      </c>
    </row>
    <row r="780" spans="1:2" ht="12.75">
      <c r="A780" s="65" t="s">
        <v>1250</v>
      </c>
      <c r="B780" s="106">
        <v>424</v>
      </c>
    </row>
    <row r="781" spans="1:2" ht="12.75">
      <c r="A781" s="65" t="s">
        <v>1251</v>
      </c>
      <c r="B781" s="106">
        <v>423</v>
      </c>
    </row>
    <row r="782" spans="1:2" ht="12.75">
      <c r="A782" s="65" t="s">
        <v>1252</v>
      </c>
      <c r="B782" s="106">
        <v>422</v>
      </c>
    </row>
    <row r="783" spans="1:2" ht="12.75">
      <c r="A783" s="65" t="s">
        <v>1253</v>
      </c>
      <c r="B783" s="106">
        <v>421</v>
      </c>
    </row>
    <row r="784" spans="1:2" ht="12.75">
      <c r="A784" s="65" t="s">
        <v>1254</v>
      </c>
      <c r="B784" s="106">
        <v>420</v>
      </c>
    </row>
    <row r="785" spans="1:2" ht="12.75">
      <c r="A785" s="65" t="s">
        <v>1255</v>
      </c>
      <c r="B785" s="106">
        <v>419</v>
      </c>
    </row>
    <row r="786" spans="1:2" ht="12.75">
      <c r="A786" s="65" t="s">
        <v>1256</v>
      </c>
      <c r="B786" s="106">
        <v>418</v>
      </c>
    </row>
    <row r="787" spans="1:2" ht="12.75">
      <c r="A787" s="65" t="s">
        <v>1257</v>
      </c>
      <c r="B787" s="106">
        <v>417</v>
      </c>
    </row>
    <row r="788" spans="1:2" ht="12.75">
      <c r="A788" s="65" t="s">
        <v>1258</v>
      </c>
      <c r="B788" s="106">
        <v>416</v>
      </c>
    </row>
    <row r="789" spans="1:2" ht="12.75">
      <c r="A789" s="65" t="s">
        <v>1259</v>
      </c>
      <c r="B789" s="106">
        <v>415</v>
      </c>
    </row>
    <row r="790" spans="1:2" ht="12.75">
      <c r="A790" s="65" t="s">
        <v>1260</v>
      </c>
      <c r="B790" s="106">
        <v>414</v>
      </c>
    </row>
    <row r="791" spans="1:2" ht="12.75">
      <c r="A791" s="65" t="s">
        <v>1261</v>
      </c>
      <c r="B791" s="106">
        <v>413</v>
      </c>
    </row>
    <row r="792" spans="1:2" ht="12.75">
      <c r="A792" s="65" t="s">
        <v>1262</v>
      </c>
      <c r="B792" s="106">
        <v>412</v>
      </c>
    </row>
    <row r="793" spans="1:2" ht="12.75">
      <c r="A793" s="65" t="s">
        <v>1263</v>
      </c>
      <c r="B793" s="106">
        <v>411</v>
      </c>
    </row>
    <row r="794" spans="1:2" ht="12.75">
      <c r="A794" s="65" t="s">
        <v>1264</v>
      </c>
      <c r="B794" s="106">
        <v>410</v>
      </c>
    </row>
    <row r="795" spans="1:2" ht="12.75">
      <c r="A795" s="65" t="s">
        <v>1265</v>
      </c>
      <c r="B795" s="106">
        <v>409</v>
      </c>
    </row>
    <row r="796" spans="1:2" ht="12.75">
      <c r="A796" s="65" t="s">
        <v>1266</v>
      </c>
      <c r="B796" s="106">
        <v>408</v>
      </c>
    </row>
    <row r="797" spans="1:2" ht="12.75">
      <c r="A797" s="65" t="s">
        <v>1267</v>
      </c>
      <c r="B797" s="106">
        <v>407</v>
      </c>
    </row>
    <row r="798" spans="1:2" ht="12.75">
      <c r="A798" s="65" t="s">
        <v>1268</v>
      </c>
      <c r="B798" s="106">
        <v>406</v>
      </c>
    </row>
    <row r="799" spans="1:2" ht="12.75">
      <c r="A799" s="65" t="s">
        <v>1269</v>
      </c>
      <c r="B799" s="106">
        <v>405</v>
      </c>
    </row>
    <row r="800" spans="1:2" ht="12.75">
      <c r="A800" s="65" t="s">
        <v>1270</v>
      </c>
      <c r="B800" s="106">
        <v>404</v>
      </c>
    </row>
    <row r="801" spans="1:2" ht="12.75">
      <c r="A801" s="65" t="s">
        <v>1271</v>
      </c>
      <c r="B801" s="106">
        <v>403</v>
      </c>
    </row>
    <row r="802" spans="1:2" ht="12.75">
      <c r="A802" s="65" t="s">
        <v>1272</v>
      </c>
      <c r="B802" s="106">
        <v>402</v>
      </c>
    </row>
    <row r="803" spans="1:2" ht="12.75">
      <c r="A803" s="65" t="s">
        <v>1273</v>
      </c>
      <c r="B803" s="106">
        <v>401</v>
      </c>
    </row>
    <row r="804" spans="1:2" ht="12.75">
      <c r="A804" s="65" t="s">
        <v>1274</v>
      </c>
      <c r="B804" s="106">
        <v>400</v>
      </c>
    </row>
    <row r="805" spans="1:2" ht="12.75">
      <c r="A805" s="65" t="s">
        <v>1275</v>
      </c>
      <c r="B805" s="106">
        <v>399</v>
      </c>
    </row>
    <row r="806" spans="1:2" ht="12.75">
      <c r="A806" s="65" t="s">
        <v>1276</v>
      </c>
      <c r="B806" s="106">
        <v>398</v>
      </c>
    </row>
    <row r="807" spans="1:2" ht="12.75">
      <c r="A807" s="65" t="s">
        <v>1277</v>
      </c>
      <c r="B807" s="106">
        <v>397</v>
      </c>
    </row>
    <row r="808" spans="1:2" ht="12.75">
      <c r="A808" s="65" t="s">
        <v>1278</v>
      </c>
      <c r="B808" s="106">
        <v>396</v>
      </c>
    </row>
    <row r="809" spans="1:2" ht="12.75">
      <c r="A809" s="65" t="s">
        <v>1279</v>
      </c>
      <c r="B809" s="106">
        <v>395</v>
      </c>
    </row>
    <row r="810" spans="1:2" ht="12.75">
      <c r="A810" s="65" t="s">
        <v>1280</v>
      </c>
      <c r="B810" s="106">
        <v>394</v>
      </c>
    </row>
    <row r="811" spans="1:2" ht="12.75">
      <c r="A811" s="65" t="s">
        <v>1281</v>
      </c>
      <c r="B811" s="106">
        <v>393</v>
      </c>
    </row>
    <row r="812" spans="1:2" ht="12.75">
      <c r="A812" s="65" t="s">
        <v>1282</v>
      </c>
      <c r="B812" s="106">
        <v>392</v>
      </c>
    </row>
    <row r="813" spans="1:2" ht="12.75">
      <c r="A813" s="65" t="s">
        <v>1283</v>
      </c>
      <c r="B813" s="106">
        <v>391</v>
      </c>
    </row>
    <row r="814" spans="1:2" ht="12.75">
      <c r="A814" s="65" t="s">
        <v>1284</v>
      </c>
      <c r="B814" s="106">
        <v>390</v>
      </c>
    </row>
    <row r="815" spans="1:2" ht="12.75">
      <c r="A815" s="65" t="s">
        <v>1285</v>
      </c>
      <c r="B815" s="106">
        <v>389</v>
      </c>
    </row>
    <row r="816" spans="1:2" ht="12.75">
      <c r="A816" s="65" t="s">
        <v>1286</v>
      </c>
      <c r="B816" s="106">
        <v>388</v>
      </c>
    </row>
    <row r="817" spans="1:2" ht="12.75">
      <c r="A817" s="65" t="s">
        <v>1287</v>
      </c>
      <c r="B817" s="106">
        <v>387</v>
      </c>
    </row>
    <row r="818" spans="1:2" ht="12.75">
      <c r="A818" s="65" t="s">
        <v>1288</v>
      </c>
      <c r="B818" s="106">
        <v>386</v>
      </c>
    </row>
    <row r="819" spans="1:2" ht="12.75">
      <c r="A819" s="65" t="s">
        <v>1289</v>
      </c>
      <c r="B819" s="106">
        <v>385</v>
      </c>
    </row>
    <row r="820" spans="1:2" ht="12.75">
      <c r="A820" s="65" t="s">
        <v>1290</v>
      </c>
      <c r="B820" s="106">
        <v>384</v>
      </c>
    </row>
    <row r="821" spans="1:2" ht="12.75">
      <c r="A821" s="65" t="s">
        <v>1291</v>
      </c>
      <c r="B821" s="106">
        <v>383</v>
      </c>
    </row>
    <row r="822" spans="1:2" ht="12.75">
      <c r="A822" s="65" t="s">
        <v>1292</v>
      </c>
      <c r="B822" s="106">
        <v>382</v>
      </c>
    </row>
    <row r="823" spans="1:2" ht="12.75">
      <c r="A823" s="65" t="s">
        <v>1293</v>
      </c>
      <c r="B823" s="106">
        <v>381</v>
      </c>
    </row>
    <row r="824" spans="1:2" ht="12.75">
      <c r="A824" s="65" t="s">
        <v>1294</v>
      </c>
      <c r="B824" s="106">
        <v>380</v>
      </c>
    </row>
    <row r="825" spans="1:2" ht="12.75">
      <c r="A825" s="65" t="s">
        <v>1295</v>
      </c>
      <c r="B825" s="106">
        <v>379</v>
      </c>
    </row>
    <row r="826" spans="1:2" ht="12.75">
      <c r="A826" s="65" t="s">
        <v>1296</v>
      </c>
      <c r="B826" s="106">
        <v>378</v>
      </c>
    </row>
    <row r="827" spans="1:2" ht="12.75">
      <c r="A827" s="65" t="s">
        <v>1297</v>
      </c>
      <c r="B827" s="106">
        <v>377</v>
      </c>
    </row>
    <row r="828" spans="1:2" ht="12.75">
      <c r="A828" s="65" t="s">
        <v>1298</v>
      </c>
      <c r="B828" s="106">
        <v>376</v>
      </c>
    </row>
    <row r="829" spans="1:2" ht="12.75">
      <c r="A829" s="65" t="s">
        <v>1299</v>
      </c>
      <c r="B829" s="106">
        <v>375</v>
      </c>
    </row>
    <row r="830" spans="1:2" ht="12.75">
      <c r="A830" s="65" t="s">
        <v>1300</v>
      </c>
      <c r="B830" s="106">
        <v>374</v>
      </c>
    </row>
    <row r="831" spans="1:2" ht="12.75">
      <c r="A831" s="65" t="s">
        <v>1301</v>
      </c>
      <c r="B831" s="106">
        <v>373</v>
      </c>
    </row>
    <row r="832" spans="1:2" ht="12.75">
      <c r="A832" s="65" t="s">
        <v>1302</v>
      </c>
      <c r="B832" s="106">
        <v>372</v>
      </c>
    </row>
    <row r="833" spans="1:2" ht="12.75">
      <c r="A833" s="65" t="s">
        <v>1303</v>
      </c>
      <c r="B833" s="106">
        <v>371</v>
      </c>
    </row>
    <row r="834" spans="1:2" ht="12.75">
      <c r="A834" s="65" t="s">
        <v>1304</v>
      </c>
      <c r="B834" s="106">
        <v>370</v>
      </c>
    </row>
    <row r="835" spans="1:2" ht="12.75">
      <c r="A835" s="65" t="s">
        <v>1305</v>
      </c>
      <c r="B835" s="106">
        <v>369</v>
      </c>
    </row>
    <row r="836" spans="1:2" ht="12.75">
      <c r="A836" s="65" t="s">
        <v>1306</v>
      </c>
      <c r="B836" s="106">
        <v>368</v>
      </c>
    </row>
    <row r="837" spans="1:2" ht="12.75">
      <c r="A837" s="65" t="s">
        <v>1307</v>
      </c>
      <c r="B837" s="106">
        <v>367</v>
      </c>
    </row>
    <row r="838" spans="1:2" ht="12.75">
      <c r="A838" s="65" t="s">
        <v>1308</v>
      </c>
      <c r="B838" s="106">
        <v>366</v>
      </c>
    </row>
    <row r="839" spans="1:2" ht="12.75">
      <c r="A839" s="65" t="s">
        <v>1309</v>
      </c>
      <c r="B839" s="106">
        <v>365</v>
      </c>
    </row>
    <row r="840" spans="1:2" ht="12.75">
      <c r="A840" s="65" t="s">
        <v>1310</v>
      </c>
      <c r="B840" s="106">
        <v>364</v>
      </c>
    </row>
    <row r="841" spans="1:2" ht="12.75">
      <c r="A841" s="65" t="s">
        <v>1311</v>
      </c>
      <c r="B841" s="106">
        <v>363</v>
      </c>
    </row>
    <row r="842" spans="1:2" ht="12.75">
      <c r="A842" s="65" t="s">
        <v>1312</v>
      </c>
      <c r="B842" s="106">
        <v>362</v>
      </c>
    </row>
    <row r="843" spans="1:2" ht="12.75">
      <c r="A843" s="65" t="s">
        <v>1313</v>
      </c>
      <c r="B843" s="106">
        <v>361</v>
      </c>
    </row>
    <row r="844" spans="1:2" ht="12.75">
      <c r="A844" s="65" t="s">
        <v>1314</v>
      </c>
      <c r="B844" s="106">
        <v>360</v>
      </c>
    </row>
    <row r="845" spans="1:2" ht="12.75">
      <c r="A845" s="65" t="s">
        <v>1315</v>
      </c>
      <c r="B845" s="106">
        <v>359</v>
      </c>
    </row>
    <row r="846" spans="1:2" ht="12.75">
      <c r="A846" s="65" t="s">
        <v>1316</v>
      </c>
      <c r="B846" s="106">
        <v>358</v>
      </c>
    </row>
    <row r="847" spans="1:2" ht="12.75">
      <c r="A847" s="65" t="s">
        <v>1317</v>
      </c>
      <c r="B847" s="106">
        <v>357</v>
      </c>
    </row>
    <row r="848" spans="1:2" ht="12.75">
      <c r="A848" s="65" t="s">
        <v>1318</v>
      </c>
      <c r="B848" s="106">
        <v>356</v>
      </c>
    </row>
    <row r="849" spans="1:2" ht="12.75">
      <c r="A849" s="65" t="s">
        <v>1319</v>
      </c>
      <c r="B849" s="106">
        <v>355</v>
      </c>
    </row>
    <row r="850" spans="1:2" ht="12.75">
      <c r="A850" s="65" t="s">
        <v>1320</v>
      </c>
      <c r="B850" s="106">
        <v>354</v>
      </c>
    </row>
    <row r="851" spans="1:2" ht="12.75">
      <c r="A851" s="65" t="s">
        <v>1321</v>
      </c>
      <c r="B851" s="106">
        <v>353</v>
      </c>
    </row>
    <row r="852" spans="1:2" ht="12.75">
      <c r="A852" s="65" t="s">
        <v>1322</v>
      </c>
      <c r="B852" s="106">
        <v>352</v>
      </c>
    </row>
    <row r="853" spans="1:2" ht="12.75">
      <c r="A853" s="65" t="s">
        <v>1323</v>
      </c>
      <c r="B853" s="106">
        <v>351</v>
      </c>
    </row>
    <row r="854" spans="1:2" ht="12.75">
      <c r="A854" s="65" t="s">
        <v>1324</v>
      </c>
      <c r="B854" s="106">
        <v>350</v>
      </c>
    </row>
    <row r="855" spans="1:2" ht="12.75">
      <c r="A855" s="65" t="s">
        <v>1325</v>
      </c>
      <c r="B855" s="106">
        <v>349</v>
      </c>
    </row>
    <row r="856" spans="1:2" ht="12.75">
      <c r="A856" s="65" t="s">
        <v>480</v>
      </c>
      <c r="B856" s="106">
        <v>348</v>
      </c>
    </row>
    <row r="857" spans="1:2" ht="12.75">
      <c r="A857" s="65" t="s">
        <v>1326</v>
      </c>
      <c r="B857" s="106">
        <v>347</v>
      </c>
    </row>
    <row r="858" spans="1:2" ht="12.75">
      <c r="A858" s="65" t="s">
        <v>1327</v>
      </c>
      <c r="B858" s="106">
        <v>346</v>
      </c>
    </row>
    <row r="859" spans="1:2" ht="12.75">
      <c r="A859" s="65" t="s">
        <v>1328</v>
      </c>
      <c r="B859" s="106">
        <v>345</v>
      </c>
    </row>
    <row r="860" spans="1:2" ht="12.75">
      <c r="A860" s="65" t="s">
        <v>1329</v>
      </c>
      <c r="B860" s="106">
        <v>344</v>
      </c>
    </row>
    <row r="861" spans="1:2" ht="12.75">
      <c r="A861" s="65" t="s">
        <v>1330</v>
      </c>
      <c r="B861" s="106">
        <v>343</v>
      </c>
    </row>
    <row r="862" spans="1:2" ht="12.75">
      <c r="A862" s="65" t="s">
        <v>1331</v>
      </c>
      <c r="B862" s="106">
        <v>342</v>
      </c>
    </row>
    <row r="863" spans="1:2" ht="12.75">
      <c r="A863" s="65" t="s">
        <v>1332</v>
      </c>
      <c r="B863" s="106">
        <v>341</v>
      </c>
    </row>
    <row r="864" spans="1:2" ht="12.75">
      <c r="A864" s="65" t="s">
        <v>1333</v>
      </c>
      <c r="B864" s="106">
        <v>340</v>
      </c>
    </row>
    <row r="865" spans="1:2" ht="12.75">
      <c r="A865" s="65" t="s">
        <v>1334</v>
      </c>
      <c r="B865" s="106">
        <v>339</v>
      </c>
    </row>
    <row r="866" spans="1:2" ht="12.75">
      <c r="A866" s="65" t="s">
        <v>1335</v>
      </c>
      <c r="B866" s="106">
        <v>338</v>
      </c>
    </row>
    <row r="867" spans="1:2" ht="12.75">
      <c r="A867" s="65" t="s">
        <v>1336</v>
      </c>
      <c r="B867" s="106">
        <v>337</v>
      </c>
    </row>
    <row r="868" spans="1:2" ht="12.75">
      <c r="A868" s="65" t="s">
        <v>1337</v>
      </c>
      <c r="B868" s="106">
        <v>336</v>
      </c>
    </row>
    <row r="869" spans="1:2" ht="12.75">
      <c r="A869" s="65" t="s">
        <v>1338</v>
      </c>
      <c r="B869" s="106">
        <v>335</v>
      </c>
    </row>
    <row r="870" spans="1:2" ht="12.75">
      <c r="A870" s="65" t="s">
        <v>1339</v>
      </c>
      <c r="B870" s="106">
        <v>334</v>
      </c>
    </row>
    <row r="871" spans="1:2" ht="12.75">
      <c r="A871" s="65" t="s">
        <v>1340</v>
      </c>
      <c r="B871" s="106">
        <v>333</v>
      </c>
    </row>
    <row r="872" spans="1:2" ht="12.75">
      <c r="A872" s="65" t="s">
        <v>1341</v>
      </c>
      <c r="B872" s="106">
        <v>332</v>
      </c>
    </row>
    <row r="873" spans="1:2" ht="12.75">
      <c r="A873" s="65" t="s">
        <v>1342</v>
      </c>
      <c r="B873" s="106">
        <v>331</v>
      </c>
    </row>
    <row r="874" spans="1:2" ht="12.75">
      <c r="A874" s="65" t="s">
        <v>1343</v>
      </c>
      <c r="B874" s="106">
        <v>330</v>
      </c>
    </row>
    <row r="875" spans="1:2" ht="12.75">
      <c r="A875" s="65" t="s">
        <v>1344</v>
      </c>
      <c r="B875" s="106">
        <v>329</v>
      </c>
    </row>
    <row r="876" spans="1:2" ht="12.75">
      <c r="A876" s="65" t="s">
        <v>1345</v>
      </c>
      <c r="B876" s="106">
        <v>328</v>
      </c>
    </row>
    <row r="877" spans="1:2" ht="12.75">
      <c r="A877" s="65" t="s">
        <v>1346</v>
      </c>
      <c r="B877" s="106">
        <v>327</v>
      </c>
    </row>
    <row r="878" spans="1:2" ht="12.75">
      <c r="A878" s="65" t="s">
        <v>1347</v>
      </c>
      <c r="B878" s="106">
        <v>326</v>
      </c>
    </row>
    <row r="879" spans="1:2" ht="12.75">
      <c r="A879" s="65" t="s">
        <v>1348</v>
      </c>
      <c r="B879" s="106">
        <v>325</v>
      </c>
    </row>
    <row r="880" spans="1:2" ht="12.75">
      <c r="A880" s="65" t="s">
        <v>1349</v>
      </c>
      <c r="B880" s="106">
        <v>324</v>
      </c>
    </row>
    <row r="881" spans="1:2" ht="12.75">
      <c r="A881" s="65" t="s">
        <v>1350</v>
      </c>
      <c r="B881" s="106">
        <v>323</v>
      </c>
    </row>
    <row r="882" spans="1:2" ht="12.75">
      <c r="A882" s="65" t="s">
        <v>1351</v>
      </c>
      <c r="B882" s="106">
        <v>322</v>
      </c>
    </row>
    <row r="883" spans="1:2" ht="12.75">
      <c r="A883" s="65" t="s">
        <v>1352</v>
      </c>
      <c r="B883" s="106">
        <v>321</v>
      </c>
    </row>
    <row r="884" spans="1:2" ht="12.75">
      <c r="A884" s="65" t="s">
        <v>1353</v>
      </c>
      <c r="B884" s="106">
        <v>320</v>
      </c>
    </row>
    <row r="885" spans="1:2" ht="12.75">
      <c r="A885" s="65" t="s">
        <v>1354</v>
      </c>
      <c r="B885" s="106">
        <v>319</v>
      </c>
    </row>
    <row r="886" spans="1:2" ht="12.75">
      <c r="A886" s="65" t="s">
        <v>1355</v>
      </c>
      <c r="B886" s="106">
        <v>318</v>
      </c>
    </row>
    <row r="887" spans="1:2" ht="12.75">
      <c r="A887" s="65" t="s">
        <v>1356</v>
      </c>
      <c r="B887" s="106">
        <v>317</v>
      </c>
    </row>
    <row r="888" spans="1:2" ht="12.75">
      <c r="A888" s="65" t="s">
        <v>1357</v>
      </c>
      <c r="B888" s="106">
        <v>316</v>
      </c>
    </row>
    <row r="889" spans="1:2" ht="12.75">
      <c r="A889" s="65" t="s">
        <v>1358</v>
      </c>
      <c r="B889" s="106">
        <v>315</v>
      </c>
    </row>
    <row r="890" spans="1:2" ht="12.75">
      <c r="A890" s="65" t="s">
        <v>1359</v>
      </c>
      <c r="B890" s="106">
        <v>314</v>
      </c>
    </row>
    <row r="891" spans="1:2" ht="12.75">
      <c r="A891" s="65" t="s">
        <v>1360</v>
      </c>
      <c r="B891" s="106">
        <v>313</v>
      </c>
    </row>
    <row r="892" spans="1:2" ht="12.75">
      <c r="A892" s="65" t="s">
        <v>1361</v>
      </c>
      <c r="B892" s="106">
        <v>312</v>
      </c>
    </row>
    <row r="893" spans="1:2" ht="12.75">
      <c r="A893" s="65" t="s">
        <v>1362</v>
      </c>
      <c r="B893" s="106">
        <v>311</v>
      </c>
    </row>
    <row r="894" spans="1:2" ht="12.75">
      <c r="A894" s="65" t="s">
        <v>1363</v>
      </c>
      <c r="B894" s="106">
        <v>310</v>
      </c>
    </row>
    <row r="895" spans="1:2" ht="12.75">
      <c r="A895" s="65" t="s">
        <v>1364</v>
      </c>
      <c r="B895" s="106">
        <v>309</v>
      </c>
    </row>
    <row r="896" spans="1:2" ht="12.75">
      <c r="A896" s="65" t="s">
        <v>1365</v>
      </c>
      <c r="B896" s="106">
        <v>308</v>
      </c>
    </row>
    <row r="897" spans="1:2" ht="12.75">
      <c r="A897" s="65" t="s">
        <v>1366</v>
      </c>
      <c r="B897" s="106">
        <v>307</v>
      </c>
    </row>
    <row r="898" spans="1:2" ht="12.75">
      <c r="A898" s="65" t="s">
        <v>1367</v>
      </c>
      <c r="B898" s="106">
        <v>306</v>
      </c>
    </row>
    <row r="899" spans="1:2" ht="12.75">
      <c r="A899" s="65" t="s">
        <v>1368</v>
      </c>
      <c r="B899" s="106">
        <v>305</v>
      </c>
    </row>
    <row r="900" spans="1:2" ht="12.75">
      <c r="A900" s="65" t="s">
        <v>1369</v>
      </c>
      <c r="B900" s="106">
        <v>304</v>
      </c>
    </row>
    <row r="901" spans="1:2" ht="12.75">
      <c r="A901" s="65" t="s">
        <v>1370</v>
      </c>
      <c r="B901" s="106">
        <v>303</v>
      </c>
    </row>
    <row r="902" spans="1:2" ht="12.75">
      <c r="A902" s="65" t="s">
        <v>1371</v>
      </c>
      <c r="B902" s="106">
        <v>302</v>
      </c>
    </row>
    <row r="903" spans="1:2" ht="12.75">
      <c r="A903" s="65" t="s">
        <v>1372</v>
      </c>
      <c r="B903" s="106">
        <v>301</v>
      </c>
    </row>
    <row r="904" spans="1:2" ht="12.75">
      <c r="A904" s="65" t="s">
        <v>1373</v>
      </c>
      <c r="B904" s="106">
        <v>300</v>
      </c>
    </row>
    <row r="905" spans="1:2" ht="12.75">
      <c r="A905" s="65" t="s">
        <v>1374</v>
      </c>
      <c r="B905" s="106">
        <v>299</v>
      </c>
    </row>
    <row r="906" spans="1:2" ht="12.75">
      <c r="A906" s="65" t="s">
        <v>1375</v>
      </c>
      <c r="B906" s="106">
        <v>298</v>
      </c>
    </row>
    <row r="907" spans="1:2" ht="12.75">
      <c r="A907" s="65" t="s">
        <v>1376</v>
      </c>
      <c r="B907" s="106">
        <v>297</v>
      </c>
    </row>
    <row r="908" spans="1:2" ht="12.75">
      <c r="A908" s="65" t="s">
        <v>1377</v>
      </c>
      <c r="B908" s="106">
        <v>296</v>
      </c>
    </row>
    <row r="909" spans="1:2" ht="12.75">
      <c r="A909" s="65" t="s">
        <v>1378</v>
      </c>
      <c r="B909" s="106">
        <v>295</v>
      </c>
    </row>
    <row r="910" spans="1:2" ht="12.75">
      <c r="A910" s="65" t="s">
        <v>1379</v>
      </c>
      <c r="B910" s="106">
        <v>294</v>
      </c>
    </row>
    <row r="911" spans="1:2" ht="12.75">
      <c r="A911" s="65" t="s">
        <v>1380</v>
      </c>
      <c r="B911" s="106">
        <v>293</v>
      </c>
    </row>
    <row r="912" spans="1:2" ht="12.75">
      <c r="A912" s="65" t="s">
        <v>1381</v>
      </c>
      <c r="B912" s="106">
        <v>292</v>
      </c>
    </row>
    <row r="913" spans="1:2" ht="12.75">
      <c r="A913" s="65" t="s">
        <v>1382</v>
      </c>
      <c r="B913" s="106">
        <v>291</v>
      </c>
    </row>
    <row r="914" spans="1:2" ht="12.75">
      <c r="A914" s="65" t="s">
        <v>1383</v>
      </c>
      <c r="B914" s="106">
        <v>290</v>
      </c>
    </row>
    <row r="915" spans="1:2" ht="12.75">
      <c r="A915" s="65" t="s">
        <v>1384</v>
      </c>
      <c r="B915" s="106">
        <v>289</v>
      </c>
    </row>
    <row r="916" spans="1:2" ht="12.75">
      <c r="A916" s="65" t="s">
        <v>1385</v>
      </c>
      <c r="B916" s="106">
        <v>288</v>
      </c>
    </row>
    <row r="917" spans="1:2" ht="12.75">
      <c r="A917" s="65" t="s">
        <v>1386</v>
      </c>
      <c r="B917" s="106">
        <v>287</v>
      </c>
    </row>
    <row r="918" spans="1:2" ht="12.75">
      <c r="A918" s="65" t="s">
        <v>1387</v>
      </c>
      <c r="B918" s="106">
        <v>286</v>
      </c>
    </row>
    <row r="919" spans="1:2" ht="12.75">
      <c r="A919" s="65" t="s">
        <v>1388</v>
      </c>
      <c r="B919" s="106">
        <v>285</v>
      </c>
    </row>
    <row r="920" spans="1:2" ht="12.75">
      <c r="A920" s="65" t="s">
        <v>1389</v>
      </c>
      <c r="B920" s="106">
        <v>284</v>
      </c>
    </row>
    <row r="921" spans="1:2" ht="12.75">
      <c r="A921" s="65" t="s">
        <v>1390</v>
      </c>
      <c r="B921" s="106">
        <v>283</v>
      </c>
    </row>
    <row r="922" spans="1:2" ht="12.75">
      <c r="A922" s="65" t="s">
        <v>1391</v>
      </c>
      <c r="B922" s="106">
        <v>282</v>
      </c>
    </row>
    <row r="923" spans="1:2" ht="12.75">
      <c r="A923" s="65" t="s">
        <v>1392</v>
      </c>
      <c r="B923" s="106">
        <v>281</v>
      </c>
    </row>
    <row r="924" spans="1:2" ht="12.75">
      <c r="A924" s="65" t="s">
        <v>1393</v>
      </c>
      <c r="B924" s="106">
        <v>280</v>
      </c>
    </row>
    <row r="925" spans="1:2" ht="12.75">
      <c r="A925" s="65" t="s">
        <v>1394</v>
      </c>
      <c r="B925" s="106">
        <v>279</v>
      </c>
    </row>
    <row r="926" spans="1:2" ht="12.75">
      <c r="A926" s="65" t="s">
        <v>1395</v>
      </c>
      <c r="B926" s="106">
        <v>278</v>
      </c>
    </row>
    <row r="927" spans="1:2" ht="12.75">
      <c r="A927" s="65" t="s">
        <v>1396</v>
      </c>
      <c r="B927" s="106">
        <v>277</v>
      </c>
    </row>
    <row r="928" spans="1:2" ht="12.75">
      <c r="A928" s="65" t="s">
        <v>1397</v>
      </c>
      <c r="B928" s="106">
        <v>276</v>
      </c>
    </row>
    <row r="929" spans="1:2" ht="12.75">
      <c r="A929" s="65" t="s">
        <v>1398</v>
      </c>
      <c r="B929" s="106">
        <v>275</v>
      </c>
    </row>
    <row r="930" spans="1:2" ht="12.75">
      <c r="A930" s="65" t="s">
        <v>1399</v>
      </c>
      <c r="B930" s="106">
        <v>274</v>
      </c>
    </row>
    <row r="931" spans="1:2" ht="12.75">
      <c r="A931" s="65" t="s">
        <v>1400</v>
      </c>
      <c r="B931" s="106">
        <v>273</v>
      </c>
    </row>
    <row r="932" spans="1:2" ht="12.75">
      <c r="A932" s="65" t="s">
        <v>1401</v>
      </c>
      <c r="B932" s="106">
        <v>272</v>
      </c>
    </row>
    <row r="933" spans="1:2" ht="12.75">
      <c r="A933" s="65" t="s">
        <v>1402</v>
      </c>
      <c r="B933" s="106">
        <v>271</v>
      </c>
    </row>
    <row r="934" spans="1:2" ht="12.75">
      <c r="A934" s="65" t="s">
        <v>1403</v>
      </c>
      <c r="B934" s="106">
        <v>270</v>
      </c>
    </row>
    <row r="935" spans="1:2" ht="12.75">
      <c r="A935" s="65" t="s">
        <v>1404</v>
      </c>
      <c r="B935" s="106">
        <v>269</v>
      </c>
    </row>
    <row r="936" spans="1:2" ht="12.75">
      <c r="A936" s="65" t="s">
        <v>1405</v>
      </c>
      <c r="B936" s="106">
        <v>268</v>
      </c>
    </row>
    <row r="937" spans="1:2" ht="12.75">
      <c r="A937" s="65" t="s">
        <v>1406</v>
      </c>
      <c r="B937" s="106">
        <v>267</v>
      </c>
    </row>
    <row r="938" spans="1:2" ht="12.75">
      <c r="A938" s="65" t="s">
        <v>1407</v>
      </c>
      <c r="B938" s="106">
        <v>266</v>
      </c>
    </row>
    <row r="939" spans="1:2" ht="12.75">
      <c r="A939" s="65" t="s">
        <v>1408</v>
      </c>
      <c r="B939" s="106">
        <v>265</v>
      </c>
    </row>
    <row r="940" spans="1:2" ht="12.75">
      <c r="A940" s="65" t="s">
        <v>1409</v>
      </c>
      <c r="B940" s="106">
        <v>264</v>
      </c>
    </row>
    <row r="941" spans="1:2" ht="12.75">
      <c r="A941" s="65" t="s">
        <v>1410</v>
      </c>
      <c r="B941" s="106">
        <v>263</v>
      </c>
    </row>
    <row r="942" spans="1:2" ht="12.75">
      <c r="A942" s="65" t="s">
        <v>1411</v>
      </c>
      <c r="B942" s="106">
        <v>262</v>
      </c>
    </row>
    <row r="943" spans="1:2" ht="12.75">
      <c r="A943" s="65" t="s">
        <v>1412</v>
      </c>
      <c r="B943" s="106">
        <v>261</v>
      </c>
    </row>
    <row r="944" spans="1:2" ht="12.75">
      <c r="A944" s="65" t="s">
        <v>1413</v>
      </c>
      <c r="B944" s="106">
        <v>260</v>
      </c>
    </row>
    <row r="945" spans="1:2" ht="12.75">
      <c r="A945" s="65" t="s">
        <v>1414</v>
      </c>
      <c r="B945" s="106">
        <v>259</v>
      </c>
    </row>
    <row r="946" spans="1:2" ht="12.75">
      <c r="A946" s="65" t="s">
        <v>1415</v>
      </c>
      <c r="B946" s="106">
        <v>258</v>
      </c>
    </row>
    <row r="947" spans="1:2" ht="12.75">
      <c r="A947" s="65" t="s">
        <v>1416</v>
      </c>
      <c r="B947" s="106">
        <v>257</v>
      </c>
    </row>
    <row r="948" spans="1:2" ht="12.75">
      <c r="A948" s="65" t="s">
        <v>1417</v>
      </c>
      <c r="B948" s="106">
        <v>256</v>
      </c>
    </row>
    <row r="949" spans="1:2" ht="12.75">
      <c r="A949" s="65" t="s">
        <v>1418</v>
      </c>
      <c r="B949" s="106">
        <v>255</v>
      </c>
    </row>
    <row r="950" spans="1:2" ht="12.75">
      <c r="A950" s="65" t="s">
        <v>1419</v>
      </c>
      <c r="B950" s="106">
        <v>254</v>
      </c>
    </row>
    <row r="951" spans="1:2" ht="12.75">
      <c r="A951" s="65" t="s">
        <v>1420</v>
      </c>
      <c r="B951" s="106">
        <v>253</v>
      </c>
    </row>
    <row r="952" spans="1:2" ht="12.75">
      <c r="A952" s="65" t="s">
        <v>1421</v>
      </c>
      <c r="B952" s="106">
        <v>252</v>
      </c>
    </row>
    <row r="953" spans="1:2" ht="12.75">
      <c r="A953" s="65" t="s">
        <v>1422</v>
      </c>
      <c r="B953" s="106">
        <v>251</v>
      </c>
    </row>
    <row r="954" spans="1:2" ht="12.75">
      <c r="A954" s="65" t="s">
        <v>1423</v>
      </c>
      <c r="B954" s="106">
        <v>250</v>
      </c>
    </row>
    <row r="955" spans="1:2" ht="12.75">
      <c r="A955" s="65" t="s">
        <v>1424</v>
      </c>
      <c r="B955" s="106">
        <v>249</v>
      </c>
    </row>
    <row r="956" spans="1:2" ht="12.75">
      <c r="A956" s="65" t="s">
        <v>1425</v>
      </c>
      <c r="B956" s="106">
        <v>248</v>
      </c>
    </row>
    <row r="957" spans="1:2" ht="12.75">
      <c r="A957" s="65" t="s">
        <v>1426</v>
      </c>
      <c r="B957" s="106">
        <v>247</v>
      </c>
    </row>
    <row r="958" spans="1:2" ht="12.75">
      <c r="A958" s="65" t="s">
        <v>1427</v>
      </c>
      <c r="B958" s="106">
        <v>246</v>
      </c>
    </row>
    <row r="959" spans="1:2" ht="12.75">
      <c r="A959" s="65" t="s">
        <v>1428</v>
      </c>
      <c r="B959" s="106">
        <v>245</v>
      </c>
    </row>
    <row r="960" spans="1:2" ht="12.75">
      <c r="A960" s="65" t="s">
        <v>1429</v>
      </c>
      <c r="B960" s="106">
        <v>244</v>
      </c>
    </row>
    <row r="961" spans="1:2" ht="12.75">
      <c r="A961" s="65" t="s">
        <v>1430</v>
      </c>
      <c r="B961" s="106">
        <v>243</v>
      </c>
    </row>
    <row r="962" spans="1:2" ht="12.75">
      <c r="A962" s="65" t="s">
        <v>1431</v>
      </c>
      <c r="B962" s="106">
        <v>242</v>
      </c>
    </row>
    <row r="963" spans="1:2" ht="12.75">
      <c r="A963" s="65" t="s">
        <v>1432</v>
      </c>
      <c r="B963" s="106">
        <v>241</v>
      </c>
    </row>
    <row r="964" spans="1:2" ht="12.75">
      <c r="A964" s="65" t="s">
        <v>1433</v>
      </c>
      <c r="B964" s="106">
        <v>240</v>
      </c>
    </row>
    <row r="965" spans="1:2" ht="12.75">
      <c r="A965" s="65" t="s">
        <v>1434</v>
      </c>
      <c r="B965" s="106">
        <v>239</v>
      </c>
    </row>
    <row r="966" spans="1:2" ht="12.75">
      <c r="A966" s="65" t="s">
        <v>1435</v>
      </c>
      <c r="B966" s="106">
        <v>238</v>
      </c>
    </row>
    <row r="967" spans="1:2" ht="12.75">
      <c r="A967" s="65" t="s">
        <v>1436</v>
      </c>
      <c r="B967" s="106">
        <v>237</v>
      </c>
    </row>
    <row r="968" spans="1:2" ht="12.75">
      <c r="A968" s="65" t="s">
        <v>1437</v>
      </c>
      <c r="B968" s="106">
        <v>236</v>
      </c>
    </row>
    <row r="969" spans="1:2" ht="12.75">
      <c r="A969" s="65" t="s">
        <v>1438</v>
      </c>
      <c r="B969" s="106">
        <v>235</v>
      </c>
    </row>
    <row r="970" spans="1:2" ht="12.75">
      <c r="A970" s="65" t="s">
        <v>1439</v>
      </c>
      <c r="B970" s="106">
        <v>234</v>
      </c>
    </row>
    <row r="971" spans="1:2" ht="12.75">
      <c r="A971" s="65" t="s">
        <v>1440</v>
      </c>
      <c r="B971" s="106">
        <v>233</v>
      </c>
    </row>
    <row r="972" spans="1:2" ht="12.75">
      <c r="A972" s="65" t="s">
        <v>1441</v>
      </c>
      <c r="B972" s="106">
        <v>232</v>
      </c>
    </row>
    <row r="973" spans="1:2" ht="12.75">
      <c r="A973" s="65" t="s">
        <v>1442</v>
      </c>
      <c r="B973" s="106">
        <v>231</v>
      </c>
    </row>
    <row r="974" spans="1:2" ht="12.75">
      <c r="A974" s="65" t="s">
        <v>1443</v>
      </c>
      <c r="B974" s="106">
        <v>230</v>
      </c>
    </row>
    <row r="975" spans="1:2" ht="12.75">
      <c r="A975" s="65" t="s">
        <v>1444</v>
      </c>
      <c r="B975" s="106">
        <v>229</v>
      </c>
    </row>
    <row r="976" spans="1:2" ht="12.75">
      <c r="A976" s="65" t="s">
        <v>1445</v>
      </c>
      <c r="B976" s="106">
        <v>228</v>
      </c>
    </row>
    <row r="977" spans="1:2" ht="12.75">
      <c r="A977" s="65" t="s">
        <v>1446</v>
      </c>
      <c r="B977" s="106">
        <v>227</v>
      </c>
    </row>
    <row r="978" spans="1:2" ht="12.75">
      <c r="A978" s="65" t="s">
        <v>1447</v>
      </c>
      <c r="B978" s="106">
        <v>226</v>
      </c>
    </row>
    <row r="979" spans="1:2" ht="12.75">
      <c r="A979" s="65" t="s">
        <v>1448</v>
      </c>
      <c r="B979" s="106">
        <v>225</v>
      </c>
    </row>
    <row r="980" spans="1:2" ht="12.75">
      <c r="A980" s="65" t="s">
        <v>1449</v>
      </c>
      <c r="B980" s="106">
        <v>224</v>
      </c>
    </row>
    <row r="981" spans="1:2" ht="12.75">
      <c r="A981" s="65" t="s">
        <v>1450</v>
      </c>
      <c r="B981" s="106">
        <v>223</v>
      </c>
    </row>
    <row r="982" spans="1:2" ht="12.75">
      <c r="A982" s="65" t="s">
        <v>1451</v>
      </c>
      <c r="B982" s="106">
        <v>222</v>
      </c>
    </row>
    <row r="983" spans="1:2" ht="12.75">
      <c r="A983" s="65" t="s">
        <v>1452</v>
      </c>
      <c r="B983" s="106">
        <v>221</v>
      </c>
    </row>
    <row r="984" spans="1:2" ht="12.75">
      <c r="A984" s="65" t="s">
        <v>1453</v>
      </c>
      <c r="B984" s="106">
        <v>220</v>
      </c>
    </row>
    <row r="985" spans="1:2" ht="12.75">
      <c r="A985" s="65" t="s">
        <v>1454</v>
      </c>
      <c r="B985" s="106">
        <v>219</v>
      </c>
    </row>
    <row r="986" spans="1:2" ht="12.75">
      <c r="A986" s="65" t="s">
        <v>1455</v>
      </c>
      <c r="B986" s="106">
        <v>218</v>
      </c>
    </row>
    <row r="987" spans="1:2" ht="12.75">
      <c r="A987" s="65" t="s">
        <v>1456</v>
      </c>
      <c r="B987" s="106">
        <v>217</v>
      </c>
    </row>
    <row r="988" spans="1:2" ht="12.75">
      <c r="A988" s="65" t="s">
        <v>1457</v>
      </c>
      <c r="B988" s="106">
        <v>216</v>
      </c>
    </row>
    <row r="989" spans="1:2" ht="12.75">
      <c r="A989" s="65" t="s">
        <v>1458</v>
      </c>
      <c r="B989" s="106">
        <v>215</v>
      </c>
    </row>
    <row r="990" spans="1:2" ht="12.75">
      <c r="A990" s="65" t="s">
        <v>1459</v>
      </c>
      <c r="B990" s="106">
        <v>214</v>
      </c>
    </row>
    <row r="991" spans="1:2" ht="12.75">
      <c r="A991" s="65" t="s">
        <v>1460</v>
      </c>
      <c r="B991" s="106">
        <v>213</v>
      </c>
    </row>
    <row r="992" spans="1:2" ht="12.75">
      <c r="A992" s="65" t="s">
        <v>1461</v>
      </c>
      <c r="B992" s="106">
        <v>212</v>
      </c>
    </row>
    <row r="993" spans="1:2" ht="12.75">
      <c r="A993" s="65" t="s">
        <v>1462</v>
      </c>
      <c r="B993" s="106">
        <v>211</v>
      </c>
    </row>
    <row r="994" spans="1:2" ht="12.75">
      <c r="A994" s="65" t="s">
        <v>1463</v>
      </c>
      <c r="B994" s="106">
        <v>210</v>
      </c>
    </row>
    <row r="995" spans="1:2" ht="12.75">
      <c r="A995" s="65" t="s">
        <v>1464</v>
      </c>
      <c r="B995" s="106">
        <v>209</v>
      </c>
    </row>
    <row r="996" spans="1:2" ht="12.75">
      <c r="A996" s="65" t="s">
        <v>1465</v>
      </c>
      <c r="B996" s="106">
        <v>208</v>
      </c>
    </row>
    <row r="997" spans="1:2" ht="12.75">
      <c r="A997" s="65" t="s">
        <v>1466</v>
      </c>
      <c r="B997" s="106">
        <v>207</v>
      </c>
    </row>
    <row r="998" spans="1:2" ht="12.75">
      <c r="A998" s="65" t="s">
        <v>1467</v>
      </c>
      <c r="B998" s="106">
        <v>206</v>
      </c>
    </row>
    <row r="999" spans="1:2" ht="12.75">
      <c r="A999" s="65" t="s">
        <v>1468</v>
      </c>
      <c r="B999" s="106">
        <v>205</v>
      </c>
    </row>
    <row r="1000" spans="1:2" ht="12.75">
      <c r="A1000" s="65" t="s">
        <v>1469</v>
      </c>
      <c r="B1000" s="106">
        <v>204</v>
      </c>
    </row>
    <row r="1001" spans="1:2" ht="12.75">
      <c r="A1001" s="65" t="s">
        <v>1470</v>
      </c>
      <c r="B1001" s="106">
        <v>203</v>
      </c>
    </row>
    <row r="1002" spans="1:2" ht="12.75">
      <c r="A1002" s="65" t="s">
        <v>1471</v>
      </c>
      <c r="B1002" s="106">
        <v>202</v>
      </c>
    </row>
    <row r="1003" spans="1:2" ht="12.75">
      <c r="A1003" s="65" t="s">
        <v>1472</v>
      </c>
      <c r="B1003" s="106">
        <v>201</v>
      </c>
    </row>
    <row r="1004" spans="1:2" ht="12.75">
      <c r="A1004" s="65" t="s">
        <v>1473</v>
      </c>
      <c r="B1004" s="106">
        <v>200</v>
      </c>
    </row>
    <row r="1005" spans="1:2" ht="12.75">
      <c r="A1005" s="65" t="s">
        <v>1474</v>
      </c>
      <c r="B1005" s="106">
        <v>199</v>
      </c>
    </row>
    <row r="1006" spans="1:2" ht="12.75">
      <c r="A1006" s="65" t="s">
        <v>1475</v>
      </c>
      <c r="B1006" s="106">
        <v>198</v>
      </c>
    </row>
    <row r="1007" spans="1:2" ht="12.75">
      <c r="A1007" s="65" t="s">
        <v>1476</v>
      </c>
      <c r="B1007" s="106">
        <v>197</v>
      </c>
    </row>
    <row r="1008" spans="1:2" ht="12.75">
      <c r="A1008" s="65" t="s">
        <v>1477</v>
      </c>
      <c r="B1008" s="106">
        <v>196</v>
      </c>
    </row>
    <row r="1009" spans="1:2" ht="12.75">
      <c r="A1009" s="65" t="s">
        <v>1478</v>
      </c>
      <c r="B1009" s="106">
        <v>195</v>
      </c>
    </row>
    <row r="1010" spans="1:2" ht="12.75">
      <c r="A1010" s="65" t="s">
        <v>1479</v>
      </c>
      <c r="B1010" s="106">
        <v>194</v>
      </c>
    </row>
    <row r="1011" spans="1:2" ht="12.75">
      <c r="A1011" s="65" t="s">
        <v>1480</v>
      </c>
      <c r="B1011" s="106">
        <v>193</v>
      </c>
    </row>
    <row r="1012" spans="1:2" ht="12.75">
      <c r="A1012" s="65" t="s">
        <v>1481</v>
      </c>
      <c r="B1012" s="106">
        <v>192</v>
      </c>
    </row>
    <row r="1013" spans="1:2" ht="12.75">
      <c r="A1013" s="65" t="s">
        <v>1482</v>
      </c>
      <c r="B1013" s="106">
        <v>191</v>
      </c>
    </row>
    <row r="1014" spans="1:2" ht="12.75">
      <c r="A1014" s="65" t="s">
        <v>1483</v>
      </c>
      <c r="B1014" s="106">
        <v>190</v>
      </c>
    </row>
    <row r="1015" spans="1:2" ht="12.75">
      <c r="A1015" s="65" t="s">
        <v>1484</v>
      </c>
      <c r="B1015" s="106">
        <v>189</v>
      </c>
    </row>
    <row r="1016" spans="1:2" ht="12.75">
      <c r="A1016" s="65" t="s">
        <v>1485</v>
      </c>
      <c r="B1016" s="106">
        <v>188</v>
      </c>
    </row>
    <row r="1017" spans="1:2" ht="12.75">
      <c r="A1017" s="65" t="s">
        <v>1486</v>
      </c>
      <c r="B1017" s="106">
        <v>187</v>
      </c>
    </row>
    <row r="1018" spans="1:2" ht="12.75">
      <c r="A1018" s="65" t="s">
        <v>1487</v>
      </c>
      <c r="B1018" s="106">
        <v>186</v>
      </c>
    </row>
    <row r="1019" spans="1:2" ht="12.75">
      <c r="A1019" s="65" t="s">
        <v>1488</v>
      </c>
      <c r="B1019" s="106">
        <v>185</v>
      </c>
    </row>
    <row r="1020" spans="1:2" ht="12.75">
      <c r="A1020" s="65" t="s">
        <v>1489</v>
      </c>
      <c r="B1020" s="106">
        <v>184</v>
      </c>
    </row>
    <row r="1021" spans="1:2" ht="12.75">
      <c r="A1021" s="65" t="s">
        <v>1490</v>
      </c>
      <c r="B1021" s="106">
        <v>183</v>
      </c>
    </row>
    <row r="1022" spans="1:2" ht="12.75">
      <c r="A1022" s="65" t="s">
        <v>1491</v>
      </c>
      <c r="B1022" s="106">
        <v>182</v>
      </c>
    </row>
    <row r="1023" spans="1:2" ht="12.75">
      <c r="A1023" s="65" t="s">
        <v>1492</v>
      </c>
      <c r="B1023" s="106">
        <v>181</v>
      </c>
    </row>
    <row r="1024" spans="1:2" ht="12.75">
      <c r="A1024" s="65" t="s">
        <v>1493</v>
      </c>
      <c r="B1024" s="106">
        <v>180</v>
      </c>
    </row>
    <row r="1025" spans="1:2" ht="12.75">
      <c r="A1025" s="65" t="s">
        <v>1494</v>
      </c>
      <c r="B1025" s="106">
        <v>179</v>
      </c>
    </row>
    <row r="1026" spans="1:2" ht="12.75">
      <c r="A1026" s="65" t="s">
        <v>1495</v>
      </c>
      <c r="B1026" s="106">
        <v>178</v>
      </c>
    </row>
    <row r="1027" spans="1:2" ht="12.75">
      <c r="A1027" s="65" t="s">
        <v>1496</v>
      </c>
      <c r="B1027" s="106">
        <v>177</v>
      </c>
    </row>
    <row r="1028" spans="1:2" ht="12.75">
      <c r="A1028" s="65" t="s">
        <v>1497</v>
      </c>
      <c r="B1028" s="106">
        <v>176</v>
      </c>
    </row>
    <row r="1029" spans="1:2" ht="12.75">
      <c r="A1029" s="65" t="s">
        <v>1498</v>
      </c>
      <c r="B1029" s="106">
        <v>175</v>
      </c>
    </row>
    <row r="1030" spans="1:2" ht="12.75">
      <c r="A1030" s="65" t="s">
        <v>1499</v>
      </c>
      <c r="B1030" s="106">
        <v>174</v>
      </c>
    </row>
    <row r="1031" spans="1:2" ht="12.75">
      <c r="A1031" s="65" t="s">
        <v>1500</v>
      </c>
      <c r="B1031" s="106">
        <v>173</v>
      </c>
    </row>
    <row r="1032" spans="1:2" ht="12.75">
      <c r="A1032" s="65" t="s">
        <v>1501</v>
      </c>
      <c r="B1032" s="106">
        <v>172</v>
      </c>
    </row>
    <row r="1033" spans="1:2" ht="12.75">
      <c r="A1033" s="65" t="s">
        <v>1502</v>
      </c>
      <c r="B1033" s="106">
        <v>171</v>
      </c>
    </row>
    <row r="1034" spans="1:2" ht="12.75">
      <c r="A1034" s="65" t="s">
        <v>1503</v>
      </c>
      <c r="B1034" s="106">
        <v>170</v>
      </c>
    </row>
    <row r="1035" spans="1:2" ht="12.75">
      <c r="A1035" s="65" t="s">
        <v>1504</v>
      </c>
      <c r="B1035" s="106">
        <v>169</v>
      </c>
    </row>
    <row r="1036" spans="1:2" ht="12.75">
      <c r="A1036" s="65" t="s">
        <v>1505</v>
      </c>
      <c r="B1036" s="106">
        <v>168</v>
      </c>
    </row>
    <row r="1037" spans="1:2" ht="12.75">
      <c r="A1037" s="65" t="s">
        <v>1506</v>
      </c>
      <c r="B1037" s="106">
        <v>167</v>
      </c>
    </row>
    <row r="1038" spans="1:2" ht="12.75">
      <c r="A1038" s="65" t="s">
        <v>1507</v>
      </c>
      <c r="B1038" s="106">
        <v>166</v>
      </c>
    </row>
    <row r="1039" spans="1:2" ht="12.75">
      <c r="A1039" s="65" t="s">
        <v>1508</v>
      </c>
      <c r="B1039" s="106">
        <v>165</v>
      </c>
    </row>
    <row r="1040" spans="1:2" ht="12.75">
      <c r="A1040" s="65" t="s">
        <v>1509</v>
      </c>
      <c r="B1040" s="106">
        <v>164</v>
      </c>
    </row>
    <row r="1041" spans="1:2" ht="12.75">
      <c r="A1041" s="65" t="s">
        <v>1510</v>
      </c>
      <c r="B1041" s="106">
        <v>163</v>
      </c>
    </row>
    <row r="1042" spans="1:2" ht="12.75">
      <c r="A1042" s="65" t="s">
        <v>1511</v>
      </c>
      <c r="B1042" s="106">
        <v>162</v>
      </c>
    </row>
    <row r="1043" spans="1:2" ht="12.75">
      <c r="A1043" s="65" t="s">
        <v>1512</v>
      </c>
      <c r="B1043" s="106">
        <v>161</v>
      </c>
    </row>
    <row r="1044" spans="1:2" ht="12.75">
      <c r="A1044" s="65" t="s">
        <v>1513</v>
      </c>
      <c r="B1044" s="106">
        <v>160</v>
      </c>
    </row>
    <row r="1045" spans="1:2" ht="12.75">
      <c r="A1045" s="65" t="s">
        <v>1514</v>
      </c>
      <c r="B1045" s="106">
        <v>159</v>
      </c>
    </row>
    <row r="1046" spans="1:2" ht="12.75">
      <c r="A1046" s="65" t="s">
        <v>1515</v>
      </c>
      <c r="B1046" s="106">
        <v>158</v>
      </c>
    </row>
    <row r="1047" spans="1:2" ht="12.75">
      <c r="A1047" s="65" t="s">
        <v>1516</v>
      </c>
      <c r="B1047" s="106">
        <v>157</v>
      </c>
    </row>
    <row r="1048" spans="1:2" ht="12.75">
      <c r="A1048" s="65" t="s">
        <v>1517</v>
      </c>
      <c r="B1048" s="106">
        <v>156</v>
      </c>
    </row>
    <row r="1049" spans="1:2" ht="12.75">
      <c r="A1049" s="65" t="s">
        <v>1518</v>
      </c>
      <c r="B1049" s="106">
        <v>155</v>
      </c>
    </row>
    <row r="1050" spans="1:2" ht="12.75">
      <c r="A1050" s="65" t="s">
        <v>1519</v>
      </c>
      <c r="B1050" s="106">
        <v>154</v>
      </c>
    </row>
    <row r="1051" spans="1:2" ht="12.75">
      <c r="A1051" s="65" t="s">
        <v>1520</v>
      </c>
      <c r="B1051" s="106">
        <v>153</v>
      </c>
    </row>
    <row r="1052" spans="1:2" ht="12.75">
      <c r="A1052" s="65" t="s">
        <v>1521</v>
      </c>
      <c r="B1052" s="106">
        <v>152</v>
      </c>
    </row>
    <row r="1053" spans="1:2" ht="12.75">
      <c r="A1053" s="65" t="s">
        <v>1522</v>
      </c>
      <c r="B1053" s="106">
        <v>151</v>
      </c>
    </row>
    <row r="1054" spans="1:2" ht="12.75">
      <c r="A1054" s="65" t="s">
        <v>1523</v>
      </c>
      <c r="B1054" s="106">
        <v>150</v>
      </c>
    </row>
    <row r="1055" spans="1:2" ht="12.75">
      <c r="A1055" s="65" t="s">
        <v>1524</v>
      </c>
      <c r="B1055" s="106">
        <v>149</v>
      </c>
    </row>
    <row r="1056" spans="1:2" ht="12.75">
      <c r="A1056" s="65" t="s">
        <v>1525</v>
      </c>
      <c r="B1056" s="106">
        <v>148</v>
      </c>
    </row>
    <row r="1057" spans="1:2" ht="12.75">
      <c r="A1057" s="65" t="s">
        <v>1526</v>
      </c>
      <c r="B1057" s="106">
        <v>147</v>
      </c>
    </row>
    <row r="1058" spans="1:2" ht="12.75">
      <c r="A1058" s="65" t="s">
        <v>1527</v>
      </c>
      <c r="B1058" s="106">
        <v>146</v>
      </c>
    </row>
    <row r="1059" spans="1:2" ht="12.75">
      <c r="A1059" s="65" t="s">
        <v>1528</v>
      </c>
      <c r="B1059" s="106">
        <v>145</v>
      </c>
    </row>
    <row r="1060" spans="1:2" ht="12.75">
      <c r="A1060" s="65" t="s">
        <v>1529</v>
      </c>
      <c r="B1060" s="106">
        <v>144</v>
      </c>
    </row>
    <row r="1061" spans="1:2" ht="12.75">
      <c r="A1061" s="65" t="s">
        <v>1530</v>
      </c>
      <c r="B1061" s="106">
        <v>143</v>
      </c>
    </row>
    <row r="1062" spans="1:2" ht="12.75">
      <c r="A1062" s="65" t="s">
        <v>1531</v>
      </c>
      <c r="B1062" s="106">
        <v>142</v>
      </c>
    </row>
    <row r="1063" spans="1:2" ht="12.75">
      <c r="A1063" s="65" t="s">
        <v>1532</v>
      </c>
      <c r="B1063" s="106">
        <v>141</v>
      </c>
    </row>
    <row r="1064" spans="1:2" ht="12.75">
      <c r="A1064" s="65" t="s">
        <v>1533</v>
      </c>
      <c r="B1064" s="106">
        <v>140</v>
      </c>
    </row>
    <row r="1065" spans="1:2" ht="12.75">
      <c r="A1065" s="65" t="s">
        <v>1534</v>
      </c>
      <c r="B1065" s="106">
        <v>139</v>
      </c>
    </row>
    <row r="1066" spans="1:2" ht="12.75">
      <c r="A1066" s="65" t="s">
        <v>1535</v>
      </c>
      <c r="B1066" s="106">
        <v>138</v>
      </c>
    </row>
    <row r="1067" spans="1:2" ht="12.75">
      <c r="A1067" s="65" t="s">
        <v>1536</v>
      </c>
      <c r="B1067" s="106">
        <v>137</v>
      </c>
    </row>
    <row r="1068" spans="1:2" ht="12.75">
      <c r="A1068" s="65" t="s">
        <v>1537</v>
      </c>
      <c r="B1068" s="106">
        <v>136</v>
      </c>
    </row>
    <row r="1069" spans="1:2" ht="12.75">
      <c r="A1069" s="65" t="s">
        <v>1538</v>
      </c>
      <c r="B1069" s="106">
        <v>135</v>
      </c>
    </row>
    <row r="1070" spans="1:2" ht="12.75">
      <c r="A1070" s="65" t="s">
        <v>1539</v>
      </c>
      <c r="B1070" s="106">
        <v>134</v>
      </c>
    </row>
    <row r="1071" spans="1:2" ht="12.75">
      <c r="A1071" s="65" t="s">
        <v>1540</v>
      </c>
      <c r="B1071" s="106">
        <v>133</v>
      </c>
    </row>
    <row r="1072" spans="1:2" ht="12.75">
      <c r="A1072" s="65" t="s">
        <v>1541</v>
      </c>
      <c r="B1072" s="106">
        <v>132</v>
      </c>
    </row>
    <row r="1073" spans="1:2" ht="12.75">
      <c r="A1073" s="65" t="s">
        <v>1542</v>
      </c>
      <c r="B1073" s="106">
        <v>131</v>
      </c>
    </row>
    <row r="1074" spans="1:2" ht="12.75">
      <c r="A1074" s="65" t="s">
        <v>1543</v>
      </c>
      <c r="B1074" s="106">
        <v>130</v>
      </c>
    </row>
    <row r="1075" spans="1:2" ht="12.75">
      <c r="A1075" s="65" t="s">
        <v>1544</v>
      </c>
      <c r="B1075" s="106">
        <v>129</v>
      </c>
    </row>
    <row r="1076" spans="1:2" ht="12.75">
      <c r="A1076" s="65" t="s">
        <v>1545</v>
      </c>
      <c r="B1076" s="106">
        <v>128</v>
      </c>
    </row>
    <row r="1077" spans="1:2" ht="12.75">
      <c r="A1077" s="65" t="s">
        <v>1546</v>
      </c>
      <c r="B1077" s="106">
        <v>127</v>
      </c>
    </row>
    <row r="1078" spans="1:2" ht="12.75">
      <c r="A1078" s="65" t="s">
        <v>1547</v>
      </c>
      <c r="B1078" s="106">
        <v>126</v>
      </c>
    </row>
    <row r="1079" spans="1:2" ht="12.75">
      <c r="A1079" s="65" t="s">
        <v>1548</v>
      </c>
      <c r="B1079" s="106">
        <v>125</v>
      </c>
    </row>
    <row r="1080" spans="1:2" ht="12.75">
      <c r="A1080" s="65" t="s">
        <v>1549</v>
      </c>
      <c r="B1080" s="106">
        <v>124</v>
      </c>
    </row>
    <row r="1081" spans="1:2" ht="12.75">
      <c r="A1081" s="65" t="s">
        <v>1550</v>
      </c>
      <c r="B1081" s="106">
        <v>123</v>
      </c>
    </row>
    <row r="1082" spans="1:2" ht="12.75">
      <c r="A1082" s="65" t="s">
        <v>1551</v>
      </c>
      <c r="B1082" s="106">
        <v>122</v>
      </c>
    </row>
    <row r="1083" spans="1:2" ht="12.75">
      <c r="A1083" s="65" t="s">
        <v>1552</v>
      </c>
      <c r="B1083" s="106">
        <v>121</v>
      </c>
    </row>
    <row r="1084" spans="1:2" ht="12.75">
      <c r="A1084" s="65" t="s">
        <v>1553</v>
      </c>
      <c r="B1084" s="106">
        <v>120</v>
      </c>
    </row>
    <row r="1085" spans="1:2" ht="12.75">
      <c r="A1085" s="65" t="s">
        <v>1554</v>
      </c>
      <c r="B1085" s="106">
        <v>119</v>
      </c>
    </row>
    <row r="1086" spans="1:2" ht="12.75">
      <c r="A1086" s="65" t="s">
        <v>1555</v>
      </c>
      <c r="B1086" s="106">
        <v>118</v>
      </c>
    </row>
    <row r="1087" spans="1:2" ht="12.75">
      <c r="A1087" s="65" t="s">
        <v>1556</v>
      </c>
      <c r="B1087" s="106">
        <v>117</v>
      </c>
    </row>
    <row r="1088" spans="1:2" ht="12.75">
      <c r="A1088" s="65" t="s">
        <v>1557</v>
      </c>
      <c r="B1088" s="106">
        <v>116</v>
      </c>
    </row>
    <row r="1089" spans="1:2" ht="12.75">
      <c r="A1089" s="65" t="s">
        <v>1558</v>
      </c>
      <c r="B1089" s="106">
        <v>115</v>
      </c>
    </row>
    <row r="1090" spans="1:2" ht="12.75">
      <c r="A1090" s="65" t="s">
        <v>1559</v>
      </c>
      <c r="B1090" s="106">
        <v>114</v>
      </c>
    </row>
    <row r="1091" spans="1:2" ht="12.75">
      <c r="A1091" s="65" t="s">
        <v>1560</v>
      </c>
      <c r="B1091" s="106">
        <v>113</v>
      </c>
    </row>
    <row r="1092" spans="1:2" ht="12.75">
      <c r="A1092" s="65" t="s">
        <v>1561</v>
      </c>
      <c r="B1092" s="106">
        <v>112</v>
      </c>
    </row>
    <row r="1093" spans="1:2" ht="12.75">
      <c r="A1093" s="65" t="s">
        <v>1562</v>
      </c>
      <c r="B1093" s="106">
        <v>111</v>
      </c>
    </row>
    <row r="1094" spans="1:2" ht="12.75">
      <c r="A1094" s="65" t="s">
        <v>1563</v>
      </c>
      <c r="B1094" s="106">
        <v>110</v>
      </c>
    </row>
    <row r="1095" spans="1:2" ht="12.75">
      <c r="A1095" s="65" t="s">
        <v>1564</v>
      </c>
      <c r="B1095" s="106">
        <v>109</v>
      </c>
    </row>
    <row r="1096" spans="1:2" ht="12.75">
      <c r="A1096" s="65" t="s">
        <v>1565</v>
      </c>
      <c r="B1096" s="106">
        <v>108</v>
      </c>
    </row>
    <row r="1097" spans="1:2" ht="12.75">
      <c r="A1097" s="65" t="s">
        <v>1566</v>
      </c>
      <c r="B1097" s="106">
        <v>107</v>
      </c>
    </row>
    <row r="1098" spans="1:2" ht="12.75">
      <c r="A1098" s="65" t="s">
        <v>1567</v>
      </c>
      <c r="B1098" s="106">
        <v>106</v>
      </c>
    </row>
    <row r="1099" spans="1:2" ht="12.75">
      <c r="A1099" s="65" t="s">
        <v>1568</v>
      </c>
      <c r="B1099" s="106">
        <v>105</v>
      </c>
    </row>
    <row r="1100" spans="1:2" ht="12.75">
      <c r="A1100" s="65" t="s">
        <v>1569</v>
      </c>
      <c r="B1100" s="106">
        <v>104</v>
      </c>
    </row>
    <row r="1101" spans="1:2" ht="12.75">
      <c r="A1101" s="65" t="s">
        <v>1570</v>
      </c>
      <c r="B1101" s="106">
        <v>103</v>
      </c>
    </row>
    <row r="1102" spans="1:2" ht="12.75">
      <c r="A1102" s="65" t="s">
        <v>1571</v>
      </c>
      <c r="B1102" s="106">
        <v>102</v>
      </c>
    </row>
    <row r="1103" spans="1:2" ht="12.75">
      <c r="A1103" s="65" t="s">
        <v>1572</v>
      </c>
      <c r="B1103" s="106">
        <v>101</v>
      </c>
    </row>
    <row r="1104" spans="1:2" ht="12.75">
      <c r="A1104" s="65" t="s">
        <v>1573</v>
      </c>
      <c r="B1104" s="106">
        <v>100</v>
      </c>
    </row>
    <row r="1105" spans="1:2" ht="12.75">
      <c r="A1105" s="65" t="s">
        <v>1574</v>
      </c>
      <c r="B1105" s="106">
        <v>99</v>
      </c>
    </row>
    <row r="1106" spans="1:2" ht="12.75">
      <c r="A1106" s="65" t="s">
        <v>1575</v>
      </c>
      <c r="B1106" s="106">
        <v>98</v>
      </c>
    </row>
    <row r="1107" spans="1:2" ht="12.75">
      <c r="A1107" s="65" t="s">
        <v>1576</v>
      </c>
      <c r="B1107" s="106">
        <v>97</v>
      </c>
    </row>
    <row r="1108" spans="1:2" ht="12.75">
      <c r="A1108" s="65" t="s">
        <v>1577</v>
      </c>
      <c r="B1108" s="106">
        <v>96</v>
      </c>
    </row>
    <row r="1109" spans="1:2" ht="12.75">
      <c r="A1109" s="65" t="s">
        <v>1578</v>
      </c>
      <c r="B1109" s="106">
        <v>95</v>
      </c>
    </row>
    <row r="1110" spans="1:2" ht="12.75">
      <c r="A1110" s="65" t="s">
        <v>1579</v>
      </c>
      <c r="B1110" s="106">
        <v>94</v>
      </c>
    </row>
    <row r="1111" spans="1:2" ht="12.75">
      <c r="A1111" s="65" t="s">
        <v>1580</v>
      </c>
      <c r="B1111" s="106">
        <v>93</v>
      </c>
    </row>
    <row r="1112" spans="1:2" ht="12.75">
      <c r="A1112" s="65" t="s">
        <v>1581</v>
      </c>
      <c r="B1112" s="106">
        <v>92</v>
      </c>
    </row>
    <row r="1113" spans="1:2" ht="12.75">
      <c r="A1113" s="65" t="s">
        <v>1582</v>
      </c>
      <c r="B1113" s="106">
        <v>91</v>
      </c>
    </row>
    <row r="1114" spans="1:2" ht="12.75">
      <c r="A1114" s="65" t="s">
        <v>1583</v>
      </c>
      <c r="B1114" s="106">
        <v>90</v>
      </c>
    </row>
    <row r="1115" spans="1:2" ht="12.75">
      <c r="A1115" s="65" t="s">
        <v>1584</v>
      </c>
      <c r="B1115" s="106">
        <v>89</v>
      </c>
    </row>
    <row r="1116" spans="1:2" ht="12.75">
      <c r="A1116" s="65" t="s">
        <v>1585</v>
      </c>
      <c r="B1116" s="106">
        <v>88</v>
      </c>
    </row>
    <row r="1117" spans="1:2" ht="12.75">
      <c r="A1117" s="65" t="s">
        <v>1586</v>
      </c>
      <c r="B1117" s="106">
        <v>87</v>
      </c>
    </row>
    <row r="1118" spans="1:2" ht="12.75">
      <c r="A1118" s="65" t="s">
        <v>1587</v>
      </c>
      <c r="B1118" s="106">
        <v>86</v>
      </c>
    </row>
    <row r="1119" spans="1:2" ht="12.75">
      <c r="A1119" s="65" t="s">
        <v>1588</v>
      </c>
      <c r="B1119" s="106">
        <v>85</v>
      </c>
    </row>
    <row r="1120" spans="1:2" ht="12.75">
      <c r="A1120" s="65" t="s">
        <v>1589</v>
      </c>
      <c r="B1120" s="106">
        <v>84</v>
      </c>
    </row>
    <row r="1121" spans="1:2" ht="12.75">
      <c r="A1121" s="65" t="s">
        <v>1590</v>
      </c>
      <c r="B1121" s="106">
        <v>83</v>
      </c>
    </row>
    <row r="1122" spans="1:2" ht="12.75">
      <c r="A1122" s="65" t="s">
        <v>1591</v>
      </c>
      <c r="B1122" s="106">
        <v>82</v>
      </c>
    </row>
    <row r="1123" spans="1:2" ht="12.75">
      <c r="A1123" s="65" t="s">
        <v>1592</v>
      </c>
      <c r="B1123" s="106">
        <v>81</v>
      </c>
    </row>
    <row r="1124" spans="1:2" ht="12.75">
      <c r="A1124" s="65" t="s">
        <v>1593</v>
      </c>
      <c r="B1124" s="106">
        <v>80</v>
      </c>
    </row>
    <row r="1125" spans="1:2" ht="12.75">
      <c r="A1125" s="65" t="s">
        <v>1594</v>
      </c>
      <c r="B1125" s="106">
        <v>79</v>
      </c>
    </row>
    <row r="1126" spans="1:2" ht="12.75">
      <c r="A1126" s="65" t="s">
        <v>1595</v>
      </c>
      <c r="B1126" s="106">
        <v>78</v>
      </c>
    </row>
    <row r="1127" spans="1:2" ht="12.75">
      <c r="A1127" s="65" t="s">
        <v>1596</v>
      </c>
      <c r="B1127" s="106">
        <v>77</v>
      </c>
    </row>
    <row r="1128" spans="1:2" ht="12.75">
      <c r="A1128" s="65" t="s">
        <v>1597</v>
      </c>
      <c r="B1128" s="106">
        <v>76</v>
      </c>
    </row>
    <row r="1129" spans="1:2" ht="12.75">
      <c r="A1129" s="65" t="s">
        <v>1598</v>
      </c>
      <c r="B1129" s="106">
        <v>75</v>
      </c>
    </row>
    <row r="1130" spans="1:2" ht="12.75">
      <c r="A1130" s="65" t="s">
        <v>1599</v>
      </c>
      <c r="B1130" s="106">
        <v>74</v>
      </c>
    </row>
    <row r="1131" spans="1:2" ht="12.75">
      <c r="A1131" s="65" t="s">
        <v>1600</v>
      </c>
      <c r="B1131" s="106">
        <v>73</v>
      </c>
    </row>
    <row r="1132" spans="1:2" ht="12.75">
      <c r="A1132" s="65" t="s">
        <v>1601</v>
      </c>
      <c r="B1132" s="106">
        <v>72</v>
      </c>
    </row>
    <row r="1133" spans="1:2" ht="12.75">
      <c r="A1133" s="65" t="s">
        <v>1602</v>
      </c>
      <c r="B1133" s="106">
        <v>71</v>
      </c>
    </row>
    <row r="1134" spans="1:2" ht="12.75">
      <c r="A1134" s="65" t="s">
        <v>1603</v>
      </c>
      <c r="B1134" s="106">
        <v>70</v>
      </c>
    </row>
    <row r="1135" spans="1:2" ht="12.75">
      <c r="A1135" s="65" t="s">
        <v>1604</v>
      </c>
      <c r="B1135" s="106">
        <v>69</v>
      </c>
    </row>
    <row r="1136" spans="1:2" ht="12.75">
      <c r="A1136" s="65" t="s">
        <v>1605</v>
      </c>
      <c r="B1136" s="106">
        <v>68</v>
      </c>
    </row>
    <row r="1137" spans="1:2" ht="12.75">
      <c r="A1137" s="65" t="s">
        <v>1606</v>
      </c>
      <c r="B1137" s="106">
        <v>67</v>
      </c>
    </row>
    <row r="1138" spans="1:2" ht="12.75">
      <c r="A1138" s="65" t="s">
        <v>1607</v>
      </c>
      <c r="B1138" s="106">
        <v>66</v>
      </c>
    </row>
    <row r="1139" spans="1:2" ht="12.75">
      <c r="A1139" s="65" t="s">
        <v>1608</v>
      </c>
      <c r="B1139" s="106">
        <v>65</v>
      </c>
    </row>
    <row r="1140" spans="1:2" ht="12.75">
      <c r="A1140" s="65" t="s">
        <v>1609</v>
      </c>
      <c r="B1140" s="106">
        <v>64</v>
      </c>
    </row>
    <row r="1141" spans="1:2" ht="12.75">
      <c r="A1141" s="65" t="s">
        <v>1610</v>
      </c>
      <c r="B1141" s="106">
        <v>63</v>
      </c>
    </row>
    <row r="1142" spans="1:2" ht="12.75">
      <c r="A1142" s="65" t="s">
        <v>1611</v>
      </c>
      <c r="B1142" s="106">
        <v>62</v>
      </c>
    </row>
    <row r="1143" spans="1:2" ht="12.75">
      <c r="A1143" s="65" t="s">
        <v>1612</v>
      </c>
      <c r="B1143" s="106">
        <v>61</v>
      </c>
    </row>
    <row r="1144" spans="1:2" ht="12.75">
      <c r="A1144" s="65" t="s">
        <v>1613</v>
      </c>
      <c r="B1144" s="106">
        <v>60</v>
      </c>
    </row>
    <row r="1145" spans="1:2" ht="12.75">
      <c r="A1145" s="65" t="s">
        <v>1614</v>
      </c>
      <c r="B1145" s="106">
        <v>59</v>
      </c>
    </row>
    <row r="1146" spans="1:2" ht="12.75">
      <c r="A1146" s="65" t="s">
        <v>1615</v>
      </c>
      <c r="B1146" s="106">
        <v>58</v>
      </c>
    </row>
    <row r="1147" spans="1:2" ht="12.75">
      <c r="A1147" s="65" t="s">
        <v>1616</v>
      </c>
      <c r="B1147" s="106">
        <v>57</v>
      </c>
    </row>
    <row r="1148" spans="1:2" ht="12.75">
      <c r="A1148" s="65" t="s">
        <v>1617</v>
      </c>
      <c r="B1148" s="106">
        <v>56</v>
      </c>
    </row>
    <row r="1149" spans="1:2" ht="12.75">
      <c r="A1149" s="65" t="s">
        <v>1618</v>
      </c>
      <c r="B1149" s="106">
        <v>55</v>
      </c>
    </row>
    <row r="1150" spans="1:2" ht="12.75">
      <c r="A1150" s="65" t="s">
        <v>1619</v>
      </c>
      <c r="B1150" s="106">
        <v>54</v>
      </c>
    </row>
    <row r="1151" spans="1:2" ht="12.75">
      <c r="A1151" s="65" t="s">
        <v>1620</v>
      </c>
      <c r="B1151" s="106">
        <v>53</v>
      </c>
    </row>
    <row r="1152" spans="1:2" ht="12.75">
      <c r="A1152" s="65" t="s">
        <v>1621</v>
      </c>
      <c r="B1152" s="106">
        <v>52</v>
      </c>
    </row>
    <row r="1153" spans="1:2" ht="12.75">
      <c r="A1153" s="65" t="s">
        <v>1622</v>
      </c>
      <c r="B1153" s="106">
        <v>51</v>
      </c>
    </row>
    <row r="1154" spans="1:2" ht="12.75">
      <c r="A1154" s="65" t="s">
        <v>1623</v>
      </c>
      <c r="B1154" s="106">
        <v>50</v>
      </c>
    </row>
    <row r="1155" spans="1:2" ht="12.75">
      <c r="A1155" s="65" t="s">
        <v>1624</v>
      </c>
      <c r="B1155" s="106">
        <v>49</v>
      </c>
    </row>
    <row r="1156" spans="1:2" ht="12.75">
      <c r="A1156" s="65" t="s">
        <v>1625</v>
      </c>
      <c r="B1156" s="106">
        <v>48</v>
      </c>
    </row>
    <row r="1157" spans="1:2" ht="12.75">
      <c r="A1157" s="65" t="s">
        <v>1626</v>
      </c>
      <c r="B1157" s="106">
        <v>47</v>
      </c>
    </row>
    <row r="1158" spans="1:2" ht="12.75">
      <c r="A1158" s="65" t="s">
        <v>1627</v>
      </c>
      <c r="B1158" s="106">
        <v>46</v>
      </c>
    </row>
    <row r="1159" spans="1:2" ht="12.75">
      <c r="A1159" s="65" t="s">
        <v>1628</v>
      </c>
      <c r="B1159" s="106">
        <v>45</v>
      </c>
    </row>
    <row r="1160" spans="1:2" ht="12.75">
      <c r="A1160" s="65" t="s">
        <v>1629</v>
      </c>
      <c r="B1160" s="106">
        <v>44</v>
      </c>
    </row>
    <row r="1161" spans="1:2" ht="12.75">
      <c r="A1161" s="65" t="s">
        <v>1630</v>
      </c>
      <c r="B1161" s="106">
        <v>43</v>
      </c>
    </row>
    <row r="1162" spans="1:2" ht="12.75">
      <c r="A1162" s="65" t="s">
        <v>1631</v>
      </c>
      <c r="B1162" s="106">
        <v>42</v>
      </c>
    </row>
    <row r="1163" spans="1:2" ht="12.75">
      <c r="A1163" s="65" t="s">
        <v>1632</v>
      </c>
      <c r="B1163" s="106">
        <v>41</v>
      </c>
    </row>
    <row r="1164" spans="1:2" ht="12.75">
      <c r="A1164" s="65" t="s">
        <v>1633</v>
      </c>
      <c r="B1164" s="106">
        <v>40</v>
      </c>
    </row>
    <row r="1165" spans="1:2" ht="12.75">
      <c r="A1165" s="65" t="s">
        <v>1634</v>
      </c>
      <c r="B1165" s="106">
        <v>39</v>
      </c>
    </row>
    <row r="1166" spans="1:2" ht="12.75">
      <c r="A1166" s="65" t="s">
        <v>1635</v>
      </c>
      <c r="B1166" s="106">
        <v>38</v>
      </c>
    </row>
    <row r="1167" spans="1:2" ht="12.75">
      <c r="A1167" s="65" t="s">
        <v>1636</v>
      </c>
      <c r="B1167" s="106">
        <v>37</v>
      </c>
    </row>
    <row r="1168" spans="1:2" ht="12.75">
      <c r="A1168" s="65" t="s">
        <v>1637</v>
      </c>
      <c r="B1168" s="106">
        <v>36</v>
      </c>
    </row>
    <row r="1169" spans="1:2" ht="12.75">
      <c r="A1169" s="65" t="s">
        <v>1638</v>
      </c>
      <c r="B1169" s="106">
        <v>35</v>
      </c>
    </row>
    <row r="1170" spans="1:2" ht="12.75">
      <c r="A1170" s="65" t="s">
        <v>1639</v>
      </c>
      <c r="B1170" s="106">
        <v>34</v>
      </c>
    </row>
    <row r="1171" spans="1:2" ht="12.75">
      <c r="A1171" s="65" t="s">
        <v>1640</v>
      </c>
      <c r="B1171" s="106">
        <v>33</v>
      </c>
    </row>
    <row r="1172" spans="1:2" ht="12.75">
      <c r="A1172" s="65" t="s">
        <v>1641</v>
      </c>
      <c r="B1172" s="106">
        <v>32</v>
      </c>
    </row>
    <row r="1173" spans="1:2" ht="12.75">
      <c r="A1173" s="65" t="s">
        <v>1642</v>
      </c>
      <c r="B1173" s="106">
        <v>31</v>
      </c>
    </row>
    <row r="1174" spans="1:2" ht="12.75">
      <c r="A1174" s="65" t="s">
        <v>1643</v>
      </c>
      <c r="B1174" s="106">
        <v>30</v>
      </c>
    </row>
    <row r="1175" spans="1:2" ht="12.75">
      <c r="A1175" s="65" t="s">
        <v>1644</v>
      </c>
      <c r="B1175" s="106">
        <v>29</v>
      </c>
    </row>
    <row r="1176" spans="1:2" ht="12.75">
      <c r="A1176" s="65" t="s">
        <v>1645</v>
      </c>
      <c r="B1176" s="106">
        <v>28</v>
      </c>
    </row>
    <row r="1177" spans="1:2" ht="12.75">
      <c r="A1177" s="65" t="s">
        <v>1646</v>
      </c>
      <c r="B1177" s="106">
        <v>27</v>
      </c>
    </row>
    <row r="1178" spans="1:2" ht="12.75">
      <c r="A1178" s="65" t="s">
        <v>1647</v>
      </c>
      <c r="B1178" s="106">
        <v>26</v>
      </c>
    </row>
    <row r="1179" spans="1:2" ht="12.75">
      <c r="A1179" s="65" t="s">
        <v>1648</v>
      </c>
      <c r="B1179" s="106">
        <v>25</v>
      </c>
    </row>
    <row r="1180" spans="1:2" ht="12.75">
      <c r="A1180" s="65" t="s">
        <v>1649</v>
      </c>
      <c r="B1180" s="106">
        <v>24</v>
      </c>
    </row>
    <row r="1181" spans="1:2" ht="12.75">
      <c r="A1181" s="65" t="s">
        <v>1650</v>
      </c>
      <c r="B1181" s="106">
        <v>23</v>
      </c>
    </row>
    <row r="1182" spans="1:2" ht="12.75">
      <c r="A1182" s="65" t="s">
        <v>1651</v>
      </c>
      <c r="B1182" s="106">
        <v>22</v>
      </c>
    </row>
    <row r="1183" spans="1:2" ht="12.75">
      <c r="A1183" s="65" t="s">
        <v>1652</v>
      </c>
      <c r="B1183" s="106">
        <v>21</v>
      </c>
    </row>
    <row r="1184" spans="1:2" ht="12.75">
      <c r="A1184" s="65" t="s">
        <v>1653</v>
      </c>
      <c r="B1184" s="106">
        <v>20</v>
      </c>
    </row>
    <row r="1185" spans="1:2" ht="12.75">
      <c r="A1185" s="65" t="s">
        <v>1654</v>
      </c>
      <c r="B1185" s="106">
        <v>19</v>
      </c>
    </row>
    <row r="1186" spans="1:2" ht="12.75">
      <c r="A1186" s="65" t="s">
        <v>1655</v>
      </c>
      <c r="B1186" s="106">
        <v>18</v>
      </c>
    </row>
    <row r="1187" spans="1:2" ht="12.75">
      <c r="A1187" s="65" t="s">
        <v>1656</v>
      </c>
      <c r="B1187" s="106">
        <v>17</v>
      </c>
    </row>
    <row r="1188" spans="1:2" ht="12.75">
      <c r="A1188" s="65" t="s">
        <v>1657</v>
      </c>
      <c r="B1188" s="106">
        <v>16</v>
      </c>
    </row>
    <row r="1189" spans="1:2" ht="12.75">
      <c r="A1189" s="65" t="s">
        <v>1658</v>
      </c>
      <c r="B1189" s="106">
        <v>15</v>
      </c>
    </row>
    <row r="1190" spans="1:2" ht="12.75">
      <c r="A1190" s="65" t="s">
        <v>1659</v>
      </c>
      <c r="B1190" s="106">
        <v>14</v>
      </c>
    </row>
    <row r="1191" spans="1:2" ht="12.75">
      <c r="A1191" s="65" t="s">
        <v>1660</v>
      </c>
      <c r="B1191" s="106">
        <v>13</v>
      </c>
    </row>
    <row r="1192" spans="1:2" ht="12.75">
      <c r="A1192" s="65" t="s">
        <v>1661</v>
      </c>
      <c r="B1192" s="106">
        <v>12</v>
      </c>
    </row>
    <row r="1193" spans="1:2" ht="12.75">
      <c r="A1193" s="65" t="s">
        <v>1662</v>
      </c>
      <c r="B1193" s="106">
        <v>11</v>
      </c>
    </row>
    <row r="1194" spans="1:2" ht="12.75">
      <c r="A1194" s="65" t="s">
        <v>1663</v>
      </c>
      <c r="B1194" s="106">
        <v>10</v>
      </c>
    </row>
    <row r="1195" spans="1:2" ht="12.75">
      <c r="A1195" s="65" t="s">
        <v>1664</v>
      </c>
      <c r="B1195" s="106">
        <v>9</v>
      </c>
    </row>
    <row r="1196" spans="1:2" ht="12.75">
      <c r="A1196" s="65" t="s">
        <v>1665</v>
      </c>
      <c r="B1196" s="106">
        <v>8</v>
      </c>
    </row>
    <row r="1197" spans="1:2" ht="12.75">
      <c r="A1197" s="65" t="s">
        <v>1666</v>
      </c>
      <c r="B1197" s="106">
        <v>7</v>
      </c>
    </row>
    <row r="1198" spans="1:2" ht="12.75">
      <c r="A1198" s="65" t="s">
        <v>1667</v>
      </c>
      <c r="B1198" s="106">
        <v>6</v>
      </c>
    </row>
    <row r="1199" spans="1:2" ht="12.75">
      <c r="A1199" s="65" t="s">
        <v>1668</v>
      </c>
      <c r="B1199" s="106">
        <v>5</v>
      </c>
    </row>
    <row r="1200" spans="1:2" ht="12.75">
      <c r="A1200" s="65" t="s">
        <v>1669</v>
      </c>
      <c r="B1200" s="106">
        <v>4</v>
      </c>
    </row>
    <row r="1201" spans="1:2" ht="12.75">
      <c r="A1201" s="65" t="s">
        <v>1670</v>
      </c>
      <c r="B1201" s="106">
        <v>3</v>
      </c>
    </row>
    <row r="1202" spans="1:2" ht="12.75">
      <c r="A1202" s="65" t="s">
        <v>1671</v>
      </c>
      <c r="B1202" s="106">
        <v>2</v>
      </c>
    </row>
    <row r="1203" spans="1:2" ht="12.75">
      <c r="A1203" s="65" t="s">
        <v>1672</v>
      </c>
      <c r="B1203" s="106">
        <v>1</v>
      </c>
    </row>
    <row r="1204" spans="1:2" ht="12.75">
      <c r="A1204" s="65" t="s">
        <v>1673</v>
      </c>
      <c r="B1204" s="106">
        <v>0</v>
      </c>
    </row>
    <row r="1205" spans="1:2" ht="12.75">
      <c r="A1205" s="94" t="s">
        <v>1674</v>
      </c>
      <c r="B1205" s="106">
        <v>0</v>
      </c>
    </row>
    <row r="1206" spans="1:2" ht="12.75">
      <c r="A1206" s="94" t="s">
        <v>1675</v>
      </c>
      <c r="B1206" s="106">
        <v>0</v>
      </c>
    </row>
  </sheetData>
  <sheetProtection selectLockedCells="1" selectUnlockedCells="1"/>
  <mergeCells count="1">
    <mergeCell ref="A1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307">
      <selection activeCell="C331" sqref="C331"/>
    </sheetView>
  </sheetViews>
  <sheetFormatPr defaultColWidth="9.00390625" defaultRowHeight="12.75"/>
  <cols>
    <col min="2" max="2" width="20.00390625" style="0" customWidth="1"/>
    <col min="3" max="3" width="13.00390625" style="0" customWidth="1"/>
  </cols>
  <sheetData>
    <row r="1" spans="1:5" ht="12.75" customHeight="1">
      <c r="A1" s="179" t="s">
        <v>1676</v>
      </c>
      <c r="B1" s="179"/>
      <c r="C1" s="108"/>
      <c r="D1" s="108"/>
      <c r="E1" s="108"/>
    </row>
    <row r="2" spans="1:5" ht="12.75">
      <c r="A2" s="179"/>
      <c r="B2" s="179"/>
      <c r="C2" s="84" t="s">
        <v>571</v>
      </c>
      <c r="D2" s="108" t="s">
        <v>1677</v>
      </c>
      <c r="E2" s="108"/>
    </row>
    <row r="3" spans="1:5" ht="12.75">
      <c r="A3" s="179"/>
      <c r="B3" s="179"/>
      <c r="C3" s="150">
        <v>0.0008101851851851852</v>
      </c>
      <c r="D3" s="108" t="s">
        <v>573</v>
      </c>
      <c r="E3" s="108"/>
    </row>
    <row r="4" spans="1:2" ht="12.75">
      <c r="A4" s="65" t="s">
        <v>574</v>
      </c>
      <c r="B4" s="106">
        <v>1300</v>
      </c>
    </row>
    <row r="5" spans="1:5" ht="12.75">
      <c r="A5" s="65" t="s">
        <v>575</v>
      </c>
      <c r="B5" s="106">
        <v>1299</v>
      </c>
      <c r="D5" s="151" t="s">
        <v>576</v>
      </c>
      <c r="E5" s="151"/>
    </row>
    <row r="6" spans="1:5" ht="12.75">
      <c r="A6" s="65" t="s">
        <v>577</v>
      </c>
      <c r="B6" s="106">
        <v>1297</v>
      </c>
      <c r="D6" s="151" t="s">
        <v>578</v>
      </c>
      <c r="E6" s="151">
        <v>4</v>
      </c>
    </row>
    <row r="7" spans="1:5" ht="12.75">
      <c r="A7" s="65" t="s">
        <v>579</v>
      </c>
      <c r="B7" s="106">
        <v>1296</v>
      </c>
      <c r="D7" s="151" t="s">
        <v>580</v>
      </c>
      <c r="E7" s="151">
        <v>873</v>
      </c>
    </row>
    <row r="8" spans="1:2" ht="12.75">
      <c r="A8" s="65" t="s">
        <v>581</v>
      </c>
      <c r="B8" s="106">
        <v>1294</v>
      </c>
    </row>
    <row r="9" spans="1:2" ht="12.75">
      <c r="A9" s="65" t="s">
        <v>582</v>
      </c>
      <c r="B9" s="106">
        <v>1293</v>
      </c>
    </row>
    <row r="10" spans="1:7" ht="12.75">
      <c r="A10" s="65" t="s">
        <v>583</v>
      </c>
      <c r="B10" s="106">
        <v>1291</v>
      </c>
      <c r="D10" s="84" t="s">
        <v>1678</v>
      </c>
      <c r="E10" s="11"/>
      <c r="F10" s="11"/>
      <c r="G10" s="11"/>
    </row>
    <row r="11" spans="1:2" ht="12.75">
      <c r="A11" s="65" t="s">
        <v>584</v>
      </c>
      <c r="B11" s="106">
        <v>1290</v>
      </c>
    </row>
    <row r="12" spans="1:2" ht="12.75">
      <c r="A12" s="65" t="s">
        <v>585</v>
      </c>
      <c r="B12" s="106">
        <v>1288</v>
      </c>
    </row>
    <row r="13" spans="1:2" ht="12.75">
      <c r="A13" s="65" t="s">
        <v>586</v>
      </c>
      <c r="B13" s="106">
        <v>1287</v>
      </c>
    </row>
    <row r="14" spans="1:2" ht="12.75">
      <c r="A14" s="65" t="s">
        <v>587</v>
      </c>
      <c r="B14" s="106">
        <v>1285</v>
      </c>
    </row>
    <row r="15" spans="1:2" ht="12.75">
      <c r="A15" s="65" t="s">
        <v>588</v>
      </c>
      <c r="B15" s="106">
        <v>1284</v>
      </c>
    </row>
    <row r="16" spans="1:2" ht="12.75">
      <c r="A16" s="65" t="s">
        <v>589</v>
      </c>
      <c r="B16" s="106">
        <v>1282</v>
      </c>
    </row>
    <row r="17" spans="1:2" ht="12.75">
      <c r="A17" s="65" t="s">
        <v>590</v>
      </c>
      <c r="B17" s="106">
        <v>1281</v>
      </c>
    </row>
    <row r="18" spans="1:2" ht="12.75">
      <c r="A18" s="65" t="s">
        <v>591</v>
      </c>
      <c r="B18" s="106">
        <v>1279</v>
      </c>
    </row>
    <row r="19" spans="1:2" ht="12.75">
      <c r="A19" s="65" t="s">
        <v>592</v>
      </c>
      <c r="B19" s="106">
        <v>1278</v>
      </c>
    </row>
    <row r="20" spans="1:2" ht="12.75">
      <c r="A20" s="65" t="s">
        <v>593</v>
      </c>
      <c r="B20" s="106">
        <v>1276</v>
      </c>
    </row>
    <row r="21" spans="1:2" ht="12.75">
      <c r="A21" s="65" t="s">
        <v>594</v>
      </c>
      <c r="B21" s="106">
        <v>1275</v>
      </c>
    </row>
    <row r="22" spans="1:2" ht="12.75">
      <c r="A22" s="65" t="s">
        <v>595</v>
      </c>
      <c r="B22" s="106">
        <v>1273</v>
      </c>
    </row>
    <row r="23" spans="1:2" ht="12.75">
      <c r="A23" s="65" t="s">
        <v>596</v>
      </c>
      <c r="B23" s="106">
        <v>1272</v>
      </c>
    </row>
    <row r="24" spans="1:2" ht="12.75">
      <c r="A24" s="65" t="s">
        <v>597</v>
      </c>
      <c r="B24" s="106">
        <v>1270</v>
      </c>
    </row>
    <row r="25" spans="1:2" ht="12.75">
      <c r="A25" s="65" t="s">
        <v>598</v>
      </c>
      <c r="B25" s="106">
        <v>1269</v>
      </c>
    </row>
    <row r="26" spans="1:2" ht="12.75">
      <c r="A26" s="65" t="s">
        <v>599</v>
      </c>
      <c r="B26" s="106">
        <v>1267</v>
      </c>
    </row>
    <row r="27" spans="1:2" ht="12.75">
      <c r="A27" s="65" t="s">
        <v>600</v>
      </c>
      <c r="B27" s="106">
        <v>1266</v>
      </c>
    </row>
    <row r="28" spans="1:2" ht="12.75">
      <c r="A28" s="65" t="s">
        <v>601</v>
      </c>
      <c r="B28" s="106">
        <v>1264</v>
      </c>
    </row>
    <row r="29" spans="1:2" ht="12.75">
      <c r="A29" s="65" t="s">
        <v>602</v>
      </c>
      <c r="B29" s="106">
        <v>1263</v>
      </c>
    </row>
    <row r="30" spans="1:2" ht="12.75">
      <c r="A30" s="65" t="s">
        <v>603</v>
      </c>
      <c r="B30" s="106">
        <v>1261</v>
      </c>
    </row>
    <row r="31" spans="1:2" ht="12.75">
      <c r="A31" s="65" t="s">
        <v>604</v>
      </c>
      <c r="B31" s="106">
        <v>1260</v>
      </c>
    </row>
    <row r="32" spans="1:2" ht="12.75">
      <c r="A32" s="65" t="s">
        <v>605</v>
      </c>
      <c r="B32" s="106">
        <v>1258</v>
      </c>
    </row>
    <row r="33" spans="1:2" ht="12.75">
      <c r="A33" s="65" t="s">
        <v>606</v>
      </c>
      <c r="B33" s="106">
        <v>1257</v>
      </c>
    </row>
    <row r="34" spans="1:2" ht="12.75">
      <c r="A34" s="65" t="s">
        <v>607</v>
      </c>
      <c r="B34" s="106">
        <v>1255</v>
      </c>
    </row>
    <row r="35" spans="1:2" ht="12.75">
      <c r="A35" s="65" t="s">
        <v>608</v>
      </c>
      <c r="B35" s="106">
        <v>1254</v>
      </c>
    </row>
    <row r="36" spans="1:2" ht="12.75">
      <c r="A36" s="65" t="s">
        <v>609</v>
      </c>
      <c r="B36" s="106">
        <v>1252</v>
      </c>
    </row>
    <row r="37" spans="1:2" ht="12.75">
      <c r="A37" s="65" t="s">
        <v>610</v>
      </c>
      <c r="B37" s="106">
        <v>1251</v>
      </c>
    </row>
    <row r="38" spans="1:2" ht="12.75">
      <c r="A38" s="65" t="s">
        <v>611</v>
      </c>
      <c r="B38" s="106">
        <v>1249</v>
      </c>
    </row>
    <row r="39" spans="1:2" ht="12.75">
      <c r="A39" s="65" t="s">
        <v>612</v>
      </c>
      <c r="B39" s="106">
        <v>1248</v>
      </c>
    </row>
    <row r="40" spans="1:2" ht="12.75">
      <c r="A40" s="65" t="s">
        <v>613</v>
      </c>
      <c r="B40" s="106">
        <v>1246</v>
      </c>
    </row>
    <row r="41" spans="1:2" ht="12.75">
      <c r="A41" s="65" t="s">
        <v>614</v>
      </c>
      <c r="B41" s="106">
        <v>1245</v>
      </c>
    </row>
    <row r="42" spans="1:2" ht="12.75">
      <c r="A42" s="65" t="s">
        <v>615</v>
      </c>
      <c r="B42" s="106">
        <v>1243</v>
      </c>
    </row>
    <row r="43" spans="1:2" ht="12.75">
      <c r="A43" s="65" t="s">
        <v>616</v>
      </c>
      <c r="B43" s="106">
        <v>1242</v>
      </c>
    </row>
    <row r="44" spans="1:2" ht="12.75">
      <c r="A44" s="65" t="s">
        <v>617</v>
      </c>
      <c r="B44" s="106">
        <v>1240</v>
      </c>
    </row>
    <row r="45" spans="1:2" ht="12.75">
      <c r="A45" s="65" t="s">
        <v>618</v>
      </c>
      <c r="B45" s="106">
        <v>1239</v>
      </c>
    </row>
    <row r="46" spans="1:2" ht="12.75">
      <c r="A46" s="65" t="s">
        <v>619</v>
      </c>
      <c r="B46" s="106">
        <v>1237</v>
      </c>
    </row>
    <row r="47" spans="1:2" ht="12.75">
      <c r="A47" s="65" t="s">
        <v>620</v>
      </c>
      <c r="B47" s="106">
        <v>1236</v>
      </c>
    </row>
    <row r="48" spans="1:2" ht="12.75">
      <c r="A48" s="65" t="s">
        <v>621</v>
      </c>
      <c r="B48" s="106">
        <v>1234</v>
      </c>
    </row>
    <row r="49" spans="1:2" ht="12.75">
      <c r="A49" s="65" t="s">
        <v>622</v>
      </c>
      <c r="B49" s="106">
        <v>1233</v>
      </c>
    </row>
    <row r="50" spans="1:2" ht="12.75">
      <c r="A50" s="65" t="s">
        <v>623</v>
      </c>
      <c r="B50" s="106">
        <v>1231</v>
      </c>
    </row>
    <row r="51" spans="1:2" ht="12.75">
      <c r="A51" s="65" t="s">
        <v>624</v>
      </c>
      <c r="B51" s="106">
        <v>1230</v>
      </c>
    </row>
    <row r="52" spans="1:2" ht="12.75">
      <c r="A52" s="65" t="s">
        <v>625</v>
      </c>
      <c r="B52" s="106">
        <v>1228</v>
      </c>
    </row>
    <row r="53" spans="1:2" ht="12.75">
      <c r="A53" s="65" t="s">
        <v>626</v>
      </c>
      <c r="B53" s="106">
        <v>1227</v>
      </c>
    </row>
    <row r="54" spans="1:2" ht="12.75">
      <c r="A54" s="65" t="s">
        <v>627</v>
      </c>
      <c r="B54" s="106">
        <v>1225</v>
      </c>
    </row>
    <row r="55" spans="1:2" ht="12.75">
      <c r="A55" s="65" t="s">
        <v>628</v>
      </c>
      <c r="B55" s="106">
        <v>1224</v>
      </c>
    </row>
    <row r="56" spans="1:2" ht="12.75">
      <c r="A56" s="65" t="s">
        <v>629</v>
      </c>
      <c r="B56" s="106">
        <v>1222</v>
      </c>
    </row>
    <row r="57" spans="1:2" ht="12.75">
      <c r="A57" s="65" t="s">
        <v>630</v>
      </c>
      <c r="B57" s="106">
        <v>1221</v>
      </c>
    </row>
    <row r="58" spans="1:2" ht="12.75">
      <c r="A58" s="65" t="s">
        <v>631</v>
      </c>
      <c r="B58" s="106">
        <v>1219</v>
      </c>
    </row>
    <row r="59" spans="1:2" ht="12.75">
      <c r="A59" s="65" t="s">
        <v>632</v>
      </c>
      <c r="B59" s="106">
        <v>1218</v>
      </c>
    </row>
    <row r="60" spans="1:2" ht="12.75">
      <c r="A60" s="65" t="s">
        <v>633</v>
      </c>
      <c r="B60" s="106">
        <v>1216</v>
      </c>
    </row>
    <row r="61" spans="1:2" ht="12.75">
      <c r="A61" s="65" t="s">
        <v>634</v>
      </c>
      <c r="B61" s="106">
        <v>1215</v>
      </c>
    </row>
    <row r="62" spans="1:2" ht="12.75">
      <c r="A62" s="65" t="s">
        <v>635</v>
      </c>
      <c r="B62" s="106">
        <v>1213</v>
      </c>
    </row>
    <row r="63" spans="1:2" ht="12.75">
      <c r="A63" s="65" t="s">
        <v>636</v>
      </c>
      <c r="B63" s="106">
        <v>1212</v>
      </c>
    </row>
    <row r="64" spans="1:2" ht="12.75">
      <c r="A64" s="65" t="s">
        <v>637</v>
      </c>
      <c r="B64" s="106">
        <v>1210</v>
      </c>
    </row>
    <row r="65" spans="1:2" ht="12.75">
      <c r="A65" s="65" t="s">
        <v>638</v>
      </c>
      <c r="B65" s="106">
        <v>1209</v>
      </c>
    </row>
    <row r="66" spans="1:2" ht="12.75">
      <c r="A66" s="65" t="s">
        <v>639</v>
      </c>
      <c r="B66" s="106">
        <v>1207</v>
      </c>
    </row>
    <row r="67" spans="1:2" ht="12.75">
      <c r="A67" s="65" t="s">
        <v>640</v>
      </c>
      <c r="B67" s="106">
        <v>1206</v>
      </c>
    </row>
    <row r="68" spans="1:2" ht="12.75">
      <c r="A68" s="65" t="s">
        <v>641</v>
      </c>
      <c r="B68" s="106">
        <v>1204</v>
      </c>
    </row>
    <row r="69" spans="1:2" ht="12.75">
      <c r="A69" s="65" t="s">
        <v>642</v>
      </c>
      <c r="B69" s="106">
        <v>1203</v>
      </c>
    </row>
    <row r="70" spans="1:2" ht="12.75">
      <c r="A70" s="65" t="s">
        <v>643</v>
      </c>
      <c r="B70" s="106">
        <v>1201</v>
      </c>
    </row>
    <row r="71" spans="1:2" ht="12.75">
      <c r="A71" s="65" t="s">
        <v>644</v>
      </c>
      <c r="B71" s="106">
        <v>1200</v>
      </c>
    </row>
    <row r="72" spans="1:2" ht="12.75">
      <c r="A72" s="65" t="s">
        <v>645</v>
      </c>
      <c r="B72" s="106">
        <v>1198</v>
      </c>
    </row>
    <row r="73" spans="1:2" ht="12.75">
      <c r="A73" s="65" t="s">
        <v>646</v>
      </c>
      <c r="B73" s="106">
        <v>1197</v>
      </c>
    </row>
    <row r="74" spans="1:2" ht="12.75">
      <c r="A74" s="65" t="s">
        <v>647</v>
      </c>
      <c r="B74" s="106">
        <v>1195</v>
      </c>
    </row>
    <row r="75" spans="1:2" ht="12.75">
      <c r="A75" s="65" t="s">
        <v>648</v>
      </c>
      <c r="B75" s="106">
        <v>1194</v>
      </c>
    </row>
    <row r="76" spans="1:2" ht="12.75">
      <c r="A76" s="65" t="s">
        <v>649</v>
      </c>
      <c r="B76" s="106">
        <v>1192</v>
      </c>
    </row>
    <row r="77" spans="1:2" ht="12.75">
      <c r="A77" s="65" t="s">
        <v>650</v>
      </c>
      <c r="B77" s="106">
        <v>1191</v>
      </c>
    </row>
    <row r="78" spans="1:2" ht="12.75">
      <c r="A78" s="65" t="s">
        <v>651</v>
      </c>
      <c r="B78" s="106">
        <v>1189</v>
      </c>
    </row>
    <row r="79" spans="1:2" ht="12.75">
      <c r="A79" s="65" t="s">
        <v>652</v>
      </c>
      <c r="B79" s="106">
        <v>1188</v>
      </c>
    </row>
    <row r="80" spans="1:2" ht="12.75">
      <c r="A80" s="65" t="s">
        <v>653</v>
      </c>
      <c r="B80" s="106">
        <v>1186</v>
      </c>
    </row>
    <row r="81" spans="1:2" ht="12.75">
      <c r="A81" s="65" t="s">
        <v>654</v>
      </c>
      <c r="B81" s="106">
        <v>1185</v>
      </c>
    </row>
    <row r="82" spans="1:2" ht="12.75">
      <c r="A82" s="65" t="s">
        <v>655</v>
      </c>
      <c r="B82" s="106">
        <v>1183</v>
      </c>
    </row>
    <row r="83" spans="1:2" ht="12.75">
      <c r="A83" s="65" t="s">
        <v>656</v>
      </c>
      <c r="B83" s="106">
        <v>1182</v>
      </c>
    </row>
    <row r="84" spans="1:2" ht="12.75">
      <c r="A84" s="65" t="s">
        <v>657</v>
      </c>
      <c r="B84" s="106">
        <v>1180</v>
      </c>
    </row>
    <row r="85" spans="1:2" ht="12.75">
      <c r="A85" s="65" t="s">
        <v>658</v>
      </c>
      <c r="B85" s="106">
        <v>1179</v>
      </c>
    </row>
    <row r="86" spans="1:2" ht="12.75">
      <c r="A86" s="65" t="s">
        <v>659</v>
      </c>
      <c r="B86" s="106">
        <v>1177</v>
      </c>
    </row>
    <row r="87" spans="1:2" ht="12.75">
      <c r="A87" s="65" t="s">
        <v>660</v>
      </c>
      <c r="B87" s="106">
        <v>1176</v>
      </c>
    </row>
    <row r="88" spans="1:2" ht="12.75">
      <c r="A88" s="65" t="s">
        <v>661</v>
      </c>
      <c r="B88" s="106">
        <v>1174</v>
      </c>
    </row>
    <row r="89" spans="1:2" ht="12.75">
      <c r="A89" s="65" t="s">
        <v>662</v>
      </c>
      <c r="B89" s="106">
        <v>1173</v>
      </c>
    </row>
    <row r="90" spans="1:2" ht="12.75">
      <c r="A90" s="65" t="s">
        <v>663</v>
      </c>
      <c r="B90" s="106">
        <v>1171</v>
      </c>
    </row>
    <row r="91" spans="1:2" ht="12.75">
      <c r="A91" s="65" t="s">
        <v>664</v>
      </c>
      <c r="B91" s="106">
        <v>1170</v>
      </c>
    </row>
    <row r="92" spans="1:2" ht="12.75">
      <c r="A92" s="65" t="s">
        <v>665</v>
      </c>
      <c r="B92" s="106">
        <v>1168</v>
      </c>
    </row>
    <row r="93" spans="1:2" ht="12.75">
      <c r="A93" s="65" t="s">
        <v>666</v>
      </c>
      <c r="B93" s="106">
        <v>1167</v>
      </c>
    </row>
    <row r="94" spans="1:2" ht="12.75">
      <c r="A94" s="65" t="s">
        <v>667</v>
      </c>
      <c r="B94" s="106">
        <v>1165</v>
      </c>
    </row>
    <row r="95" spans="1:2" ht="12.75">
      <c r="A95" s="65" t="s">
        <v>668</v>
      </c>
      <c r="B95" s="106">
        <v>1164</v>
      </c>
    </row>
    <row r="96" spans="1:2" ht="12.75">
      <c r="A96" s="65" t="s">
        <v>669</v>
      </c>
      <c r="B96" s="106">
        <v>1162</v>
      </c>
    </row>
    <row r="97" spans="1:2" ht="12.75">
      <c r="A97" s="65" t="s">
        <v>670</v>
      </c>
      <c r="B97" s="106">
        <v>1161</v>
      </c>
    </row>
    <row r="98" spans="1:2" ht="12.75">
      <c r="A98" s="65" t="s">
        <v>671</v>
      </c>
      <c r="B98" s="106">
        <v>1159</v>
      </c>
    </row>
    <row r="99" spans="1:2" ht="12.75">
      <c r="A99" s="65" t="s">
        <v>672</v>
      </c>
      <c r="B99" s="106">
        <v>1158</v>
      </c>
    </row>
    <row r="100" spans="1:2" ht="12.75">
      <c r="A100" s="65" t="s">
        <v>673</v>
      </c>
      <c r="B100" s="106">
        <v>1156</v>
      </c>
    </row>
    <row r="101" spans="1:2" ht="12.75">
      <c r="A101" s="65" t="s">
        <v>674</v>
      </c>
      <c r="B101" s="106">
        <v>1155</v>
      </c>
    </row>
    <row r="102" spans="1:2" ht="12.75">
      <c r="A102" s="65" t="s">
        <v>675</v>
      </c>
      <c r="B102" s="106">
        <v>1153</v>
      </c>
    </row>
    <row r="103" spans="1:2" ht="12.75">
      <c r="A103" s="65" t="s">
        <v>676</v>
      </c>
      <c r="B103" s="106">
        <v>1152</v>
      </c>
    </row>
    <row r="104" spans="1:2" ht="12.75">
      <c r="A104" s="65" t="s">
        <v>677</v>
      </c>
      <c r="B104" s="106">
        <v>1150</v>
      </c>
    </row>
    <row r="105" spans="1:2" ht="12.75">
      <c r="A105" s="65" t="s">
        <v>678</v>
      </c>
      <c r="B105" s="106">
        <v>1149</v>
      </c>
    </row>
    <row r="106" spans="1:2" ht="12.75">
      <c r="A106" s="65" t="s">
        <v>679</v>
      </c>
      <c r="B106" s="106">
        <v>1147</v>
      </c>
    </row>
    <row r="107" spans="1:2" ht="12.75">
      <c r="A107" s="65" t="s">
        <v>680</v>
      </c>
      <c r="B107" s="106">
        <v>1146</v>
      </c>
    </row>
    <row r="108" spans="1:2" ht="12.75">
      <c r="A108" s="65" t="s">
        <v>681</v>
      </c>
      <c r="B108" s="106">
        <v>1144</v>
      </c>
    </row>
    <row r="109" spans="1:2" ht="12.75">
      <c r="A109" s="65" t="s">
        <v>682</v>
      </c>
      <c r="B109" s="106">
        <v>1143</v>
      </c>
    </row>
    <row r="110" spans="1:2" ht="12.75">
      <c r="A110" s="65" t="s">
        <v>683</v>
      </c>
      <c r="B110" s="106">
        <v>1141</v>
      </c>
    </row>
    <row r="111" spans="1:2" ht="12.75">
      <c r="A111" s="65" t="s">
        <v>684</v>
      </c>
      <c r="B111" s="106">
        <v>1140</v>
      </c>
    </row>
    <row r="112" spans="1:2" ht="12.75">
      <c r="A112" s="65" t="s">
        <v>685</v>
      </c>
      <c r="B112" s="106">
        <v>1138</v>
      </c>
    </row>
    <row r="113" spans="1:2" ht="12.75">
      <c r="A113" s="65" t="s">
        <v>686</v>
      </c>
      <c r="B113" s="106">
        <v>1137</v>
      </c>
    </row>
    <row r="114" spans="1:2" ht="12.75">
      <c r="A114" s="65" t="s">
        <v>687</v>
      </c>
      <c r="B114" s="106">
        <v>1135</v>
      </c>
    </row>
    <row r="115" spans="1:2" ht="12.75">
      <c r="A115" s="65" t="s">
        <v>688</v>
      </c>
      <c r="B115" s="106">
        <v>1134</v>
      </c>
    </row>
    <row r="116" spans="1:2" ht="12.75">
      <c r="A116" s="65" t="s">
        <v>689</v>
      </c>
      <c r="B116" s="106">
        <v>1132</v>
      </c>
    </row>
    <row r="117" spans="1:2" ht="12.75">
      <c r="A117" s="65" t="s">
        <v>690</v>
      </c>
      <c r="B117" s="106">
        <v>1131</v>
      </c>
    </row>
    <row r="118" spans="1:2" ht="12.75">
      <c r="A118" s="65" t="s">
        <v>691</v>
      </c>
      <c r="B118" s="106">
        <v>1129</v>
      </c>
    </row>
    <row r="119" spans="1:2" ht="12.75">
      <c r="A119" s="65" t="s">
        <v>692</v>
      </c>
      <c r="B119" s="106">
        <v>1128</v>
      </c>
    </row>
    <row r="120" spans="1:2" ht="12.75">
      <c r="A120" s="65" t="s">
        <v>693</v>
      </c>
      <c r="B120" s="106">
        <v>1126</v>
      </c>
    </row>
    <row r="121" spans="1:2" ht="12.75">
      <c r="A121" s="65" t="s">
        <v>694</v>
      </c>
      <c r="B121" s="106">
        <v>1125</v>
      </c>
    </row>
    <row r="122" spans="1:2" ht="12.75">
      <c r="A122" s="65" t="s">
        <v>695</v>
      </c>
      <c r="B122" s="106">
        <v>1123</v>
      </c>
    </row>
    <row r="123" spans="1:2" ht="12.75">
      <c r="A123" s="65" t="s">
        <v>696</v>
      </c>
      <c r="B123" s="106">
        <v>1122</v>
      </c>
    </row>
    <row r="124" spans="1:2" ht="12.75">
      <c r="A124" s="65" t="s">
        <v>697</v>
      </c>
      <c r="B124" s="106">
        <v>1120</v>
      </c>
    </row>
    <row r="125" spans="1:2" ht="12.75">
      <c r="A125" s="65" t="s">
        <v>698</v>
      </c>
      <c r="B125" s="106">
        <v>1119</v>
      </c>
    </row>
    <row r="126" spans="1:2" ht="12.75">
      <c r="A126" s="65" t="s">
        <v>699</v>
      </c>
      <c r="B126" s="106">
        <v>1117</v>
      </c>
    </row>
    <row r="127" spans="1:2" ht="12.75">
      <c r="A127" s="65" t="s">
        <v>700</v>
      </c>
      <c r="B127" s="106">
        <v>1116</v>
      </c>
    </row>
    <row r="128" spans="1:2" ht="12.75">
      <c r="A128" s="65" t="s">
        <v>701</v>
      </c>
      <c r="B128" s="106">
        <v>1114</v>
      </c>
    </row>
    <row r="129" spans="1:2" ht="12.75">
      <c r="A129" s="65" t="s">
        <v>702</v>
      </c>
      <c r="B129" s="106">
        <v>1113</v>
      </c>
    </row>
    <row r="130" spans="1:2" ht="12.75">
      <c r="A130" s="65" t="s">
        <v>703</v>
      </c>
      <c r="B130" s="106">
        <v>1111</v>
      </c>
    </row>
    <row r="131" spans="1:2" ht="12.75">
      <c r="A131" s="65" t="s">
        <v>704</v>
      </c>
      <c r="B131" s="106">
        <v>1110</v>
      </c>
    </row>
    <row r="132" spans="1:2" ht="12.75">
      <c r="A132" s="65" t="s">
        <v>705</v>
      </c>
      <c r="B132" s="106">
        <v>1108</v>
      </c>
    </row>
    <row r="133" spans="1:2" ht="12.75">
      <c r="A133" s="65" t="s">
        <v>706</v>
      </c>
      <c r="B133" s="106">
        <v>1107</v>
      </c>
    </row>
    <row r="134" spans="1:2" ht="12.75">
      <c r="A134" s="65" t="s">
        <v>707</v>
      </c>
      <c r="B134" s="106">
        <v>1105</v>
      </c>
    </row>
    <row r="135" spans="1:2" ht="12.75">
      <c r="A135" s="65" t="s">
        <v>708</v>
      </c>
      <c r="B135" s="106">
        <v>1104</v>
      </c>
    </row>
    <row r="136" spans="1:2" ht="12.75">
      <c r="A136" s="65" t="s">
        <v>709</v>
      </c>
      <c r="B136" s="106">
        <v>1102</v>
      </c>
    </row>
    <row r="137" spans="1:2" ht="12.75">
      <c r="A137" s="65" t="s">
        <v>710</v>
      </c>
      <c r="B137" s="106">
        <v>1101</v>
      </c>
    </row>
    <row r="138" spans="1:2" ht="12.75">
      <c r="A138" s="65" t="s">
        <v>711</v>
      </c>
      <c r="B138" s="106">
        <v>1099</v>
      </c>
    </row>
    <row r="139" spans="1:2" ht="12.75">
      <c r="A139" s="65" t="s">
        <v>712</v>
      </c>
      <c r="B139" s="106">
        <v>1098</v>
      </c>
    </row>
    <row r="140" spans="1:2" ht="12.75">
      <c r="A140" s="65" t="s">
        <v>713</v>
      </c>
      <c r="B140" s="106">
        <v>1096</v>
      </c>
    </row>
    <row r="141" spans="1:2" ht="12.75">
      <c r="A141" s="65" t="s">
        <v>714</v>
      </c>
      <c r="B141" s="106">
        <v>1095</v>
      </c>
    </row>
    <row r="142" spans="1:2" ht="12.75">
      <c r="A142" s="65" t="s">
        <v>715</v>
      </c>
      <c r="B142" s="106">
        <v>1093</v>
      </c>
    </row>
    <row r="143" spans="1:2" ht="12.75">
      <c r="A143" s="65" t="s">
        <v>716</v>
      </c>
      <c r="B143" s="106">
        <v>1092</v>
      </c>
    </row>
    <row r="144" spans="1:2" ht="12.75">
      <c r="A144" s="65" t="s">
        <v>717</v>
      </c>
      <c r="B144" s="106">
        <v>1090</v>
      </c>
    </row>
    <row r="145" spans="1:2" ht="12.75">
      <c r="A145" s="65" t="s">
        <v>718</v>
      </c>
      <c r="B145" s="106">
        <v>1089</v>
      </c>
    </row>
    <row r="146" spans="1:2" ht="12.75">
      <c r="A146" s="65" t="s">
        <v>719</v>
      </c>
      <c r="B146" s="106">
        <v>1087</v>
      </c>
    </row>
    <row r="147" spans="1:2" ht="12.75">
      <c r="A147" s="65" t="s">
        <v>720</v>
      </c>
      <c r="B147" s="106">
        <v>1086</v>
      </c>
    </row>
    <row r="148" spans="1:2" ht="12.75">
      <c r="A148" s="65" t="s">
        <v>721</v>
      </c>
      <c r="B148" s="106">
        <v>1084</v>
      </c>
    </row>
    <row r="149" spans="1:2" ht="12.75">
      <c r="A149" s="65" t="s">
        <v>722</v>
      </c>
      <c r="B149" s="106">
        <v>1083</v>
      </c>
    </row>
    <row r="150" spans="1:2" ht="12.75">
      <c r="A150" s="65" t="s">
        <v>723</v>
      </c>
      <c r="B150" s="106">
        <v>1081</v>
      </c>
    </row>
    <row r="151" spans="1:2" ht="12.75">
      <c r="A151" s="65" t="s">
        <v>724</v>
      </c>
      <c r="B151" s="106">
        <v>1080</v>
      </c>
    </row>
    <row r="152" spans="1:2" ht="12.75">
      <c r="A152" s="65" t="s">
        <v>725</v>
      </c>
      <c r="B152" s="106">
        <v>1078</v>
      </c>
    </row>
    <row r="153" spans="1:2" ht="12.75">
      <c r="A153" s="65" t="s">
        <v>726</v>
      </c>
      <c r="B153" s="106">
        <v>1077</v>
      </c>
    </row>
    <row r="154" spans="1:2" ht="12.75">
      <c r="A154" s="65" t="s">
        <v>727</v>
      </c>
      <c r="B154" s="106">
        <v>1075</v>
      </c>
    </row>
    <row r="155" spans="1:2" ht="12.75">
      <c r="A155" s="65" t="s">
        <v>728</v>
      </c>
      <c r="B155" s="106">
        <v>1074</v>
      </c>
    </row>
    <row r="156" spans="1:2" ht="12.75">
      <c r="A156" s="65" t="s">
        <v>729</v>
      </c>
      <c r="B156" s="106">
        <v>1072</v>
      </c>
    </row>
    <row r="157" spans="1:2" ht="12.75">
      <c r="A157" s="65" t="s">
        <v>730</v>
      </c>
      <c r="B157" s="106">
        <v>1071</v>
      </c>
    </row>
    <row r="158" spans="1:2" ht="12.75">
      <c r="A158" s="65" t="s">
        <v>731</v>
      </c>
      <c r="B158" s="106">
        <v>1069</v>
      </c>
    </row>
    <row r="159" spans="1:2" ht="12.75">
      <c r="A159" s="65" t="s">
        <v>732</v>
      </c>
      <c r="B159" s="106">
        <v>1068</v>
      </c>
    </row>
    <row r="160" spans="1:2" ht="12.75">
      <c r="A160" s="65" t="s">
        <v>733</v>
      </c>
      <c r="B160" s="106">
        <v>1066</v>
      </c>
    </row>
    <row r="161" spans="1:2" ht="12.75">
      <c r="A161" s="65" t="s">
        <v>734</v>
      </c>
      <c r="B161" s="106">
        <v>1065</v>
      </c>
    </row>
    <row r="162" spans="1:2" ht="12.75">
      <c r="A162" s="65" t="s">
        <v>735</v>
      </c>
      <c r="B162" s="106">
        <v>1063</v>
      </c>
    </row>
    <row r="163" spans="1:2" ht="12.75">
      <c r="A163" s="65" t="s">
        <v>736</v>
      </c>
      <c r="B163" s="106">
        <v>1062</v>
      </c>
    </row>
    <row r="164" spans="1:2" ht="12.75">
      <c r="A164" s="65" t="s">
        <v>737</v>
      </c>
      <c r="B164" s="106">
        <v>1060</v>
      </c>
    </row>
    <row r="165" spans="1:2" ht="12.75">
      <c r="A165" s="65" t="s">
        <v>738</v>
      </c>
      <c r="B165" s="106">
        <v>1059</v>
      </c>
    </row>
    <row r="166" spans="1:2" ht="12.75">
      <c r="A166" s="65" t="s">
        <v>739</v>
      </c>
      <c r="B166" s="106">
        <v>1057</v>
      </c>
    </row>
    <row r="167" spans="1:2" ht="12.75">
      <c r="A167" s="65" t="s">
        <v>740</v>
      </c>
      <c r="B167" s="106">
        <v>1056</v>
      </c>
    </row>
    <row r="168" spans="1:2" ht="12.75">
      <c r="A168" s="65" t="s">
        <v>741</v>
      </c>
      <c r="B168" s="106">
        <v>1054</v>
      </c>
    </row>
    <row r="169" spans="1:2" ht="12.75">
      <c r="A169" s="65" t="s">
        <v>742</v>
      </c>
      <c r="B169" s="106">
        <v>1053</v>
      </c>
    </row>
    <row r="170" spans="1:2" ht="12.75">
      <c r="A170" s="65" t="s">
        <v>743</v>
      </c>
      <c r="B170" s="106">
        <v>1051</v>
      </c>
    </row>
    <row r="171" spans="1:2" ht="12.75">
      <c r="A171" s="65" t="s">
        <v>744</v>
      </c>
      <c r="B171" s="106">
        <v>1050</v>
      </c>
    </row>
    <row r="172" spans="1:2" ht="12.75">
      <c r="A172" s="65" t="s">
        <v>745</v>
      </c>
      <c r="B172" s="106">
        <v>1048</v>
      </c>
    </row>
    <row r="173" spans="1:2" ht="12.75">
      <c r="A173" s="65" t="s">
        <v>746</v>
      </c>
      <c r="B173" s="106">
        <v>1047</v>
      </c>
    </row>
    <row r="174" spans="1:2" ht="12.75">
      <c r="A174" s="65" t="s">
        <v>747</v>
      </c>
      <c r="B174" s="106">
        <v>1045</v>
      </c>
    </row>
    <row r="175" spans="1:2" ht="12.75">
      <c r="A175" s="65" t="s">
        <v>748</v>
      </c>
      <c r="B175" s="106">
        <v>1044</v>
      </c>
    </row>
    <row r="176" spans="1:2" ht="12.75">
      <c r="A176" s="65" t="s">
        <v>749</v>
      </c>
      <c r="B176" s="106">
        <v>1042</v>
      </c>
    </row>
    <row r="177" spans="1:2" ht="12.75">
      <c r="A177" s="65" t="s">
        <v>750</v>
      </c>
      <c r="B177" s="106">
        <v>1041</v>
      </c>
    </row>
    <row r="178" spans="1:2" ht="12.75">
      <c r="A178" s="65" t="s">
        <v>751</v>
      </c>
      <c r="B178" s="106">
        <v>1039</v>
      </c>
    </row>
    <row r="179" spans="1:2" ht="12.75">
      <c r="A179" s="65" t="s">
        <v>420</v>
      </c>
      <c r="B179" s="106">
        <v>1038</v>
      </c>
    </row>
    <row r="180" spans="1:2" ht="12.75">
      <c r="A180" s="65" t="s">
        <v>752</v>
      </c>
      <c r="B180" s="106">
        <v>1036</v>
      </c>
    </row>
    <row r="181" spans="1:2" ht="12.75">
      <c r="A181" s="65" t="s">
        <v>753</v>
      </c>
      <c r="B181" s="106">
        <v>1035</v>
      </c>
    </row>
    <row r="182" spans="1:2" ht="12.75">
      <c r="A182" s="65" t="s">
        <v>754</v>
      </c>
      <c r="B182" s="106">
        <v>1033</v>
      </c>
    </row>
    <row r="183" spans="1:2" ht="12.75">
      <c r="A183" s="65" t="s">
        <v>755</v>
      </c>
      <c r="B183" s="106">
        <v>1032</v>
      </c>
    </row>
    <row r="184" spans="1:2" ht="12.75">
      <c r="A184" s="65" t="s">
        <v>756</v>
      </c>
      <c r="B184" s="106">
        <v>1030</v>
      </c>
    </row>
    <row r="185" spans="1:2" ht="12.75">
      <c r="A185" s="65" t="s">
        <v>757</v>
      </c>
      <c r="B185" s="106">
        <v>1029</v>
      </c>
    </row>
    <row r="186" spans="1:2" ht="12.75">
      <c r="A186" s="65" t="s">
        <v>758</v>
      </c>
      <c r="B186" s="106">
        <v>1027</v>
      </c>
    </row>
    <row r="187" spans="1:2" ht="12.75">
      <c r="A187" s="65" t="s">
        <v>759</v>
      </c>
      <c r="B187" s="106">
        <v>1026</v>
      </c>
    </row>
    <row r="188" spans="1:2" ht="12.75">
      <c r="A188" s="65" t="s">
        <v>760</v>
      </c>
      <c r="B188" s="106">
        <v>1024</v>
      </c>
    </row>
    <row r="189" spans="1:2" ht="12.75">
      <c r="A189" s="65" t="s">
        <v>761</v>
      </c>
      <c r="B189" s="106">
        <v>1023</v>
      </c>
    </row>
    <row r="190" spans="1:2" ht="12.75">
      <c r="A190" s="65" t="s">
        <v>762</v>
      </c>
      <c r="B190" s="106">
        <v>1021</v>
      </c>
    </row>
    <row r="191" spans="1:2" ht="12.75">
      <c r="A191" s="65" t="s">
        <v>516</v>
      </c>
      <c r="B191" s="106">
        <v>1020</v>
      </c>
    </row>
    <row r="192" spans="1:2" ht="12.75">
      <c r="A192" s="65" t="s">
        <v>763</v>
      </c>
      <c r="B192" s="106">
        <v>1018</v>
      </c>
    </row>
    <row r="193" spans="1:2" ht="12.75">
      <c r="A193" s="65" t="s">
        <v>764</v>
      </c>
      <c r="B193" s="106">
        <v>1017</v>
      </c>
    </row>
    <row r="194" spans="1:2" ht="12.75">
      <c r="A194" s="65" t="s">
        <v>765</v>
      </c>
      <c r="B194" s="106">
        <v>1015</v>
      </c>
    </row>
    <row r="195" spans="1:2" ht="12.75">
      <c r="A195" s="65" t="s">
        <v>766</v>
      </c>
      <c r="B195" s="106">
        <v>1014</v>
      </c>
    </row>
    <row r="196" spans="1:2" ht="12.75">
      <c r="A196" s="65" t="s">
        <v>508</v>
      </c>
      <c r="B196" s="106">
        <v>1012</v>
      </c>
    </row>
    <row r="197" spans="1:2" ht="12.75">
      <c r="A197" s="65" t="s">
        <v>422</v>
      </c>
      <c r="B197" s="106">
        <v>1011</v>
      </c>
    </row>
    <row r="198" spans="1:2" ht="12.75">
      <c r="A198" s="65" t="s">
        <v>767</v>
      </c>
      <c r="B198" s="106">
        <v>1009</v>
      </c>
    </row>
    <row r="199" spans="1:2" ht="12.75">
      <c r="A199" s="65" t="s">
        <v>768</v>
      </c>
      <c r="B199" s="106">
        <v>1008</v>
      </c>
    </row>
    <row r="200" spans="1:2" ht="12.75">
      <c r="A200" s="65" t="s">
        <v>769</v>
      </c>
      <c r="B200" s="106">
        <v>1006</v>
      </c>
    </row>
    <row r="201" spans="1:2" ht="12.75">
      <c r="A201" s="65" t="s">
        <v>770</v>
      </c>
      <c r="B201" s="106">
        <v>1005</v>
      </c>
    </row>
    <row r="202" spans="1:2" ht="12.75">
      <c r="A202" s="65" t="s">
        <v>771</v>
      </c>
      <c r="B202" s="106">
        <v>1003</v>
      </c>
    </row>
    <row r="203" spans="1:2" ht="12.75">
      <c r="A203" s="65" t="s">
        <v>521</v>
      </c>
      <c r="B203" s="106">
        <v>1002</v>
      </c>
    </row>
    <row r="204" spans="1:2" ht="12.75">
      <c r="A204" s="65" t="s">
        <v>772</v>
      </c>
      <c r="B204" s="106">
        <v>1000</v>
      </c>
    </row>
    <row r="205" spans="1:2" ht="12.75">
      <c r="A205" s="65" t="s">
        <v>536</v>
      </c>
      <c r="B205" s="106">
        <v>999</v>
      </c>
    </row>
    <row r="206" spans="1:2" ht="12.75">
      <c r="A206" s="65" t="s">
        <v>773</v>
      </c>
      <c r="B206" s="106">
        <v>997</v>
      </c>
    </row>
    <row r="207" spans="1:2" ht="12.75">
      <c r="A207" s="65" t="s">
        <v>774</v>
      </c>
      <c r="B207" s="106">
        <v>996</v>
      </c>
    </row>
    <row r="208" spans="1:2" ht="12.75">
      <c r="A208" s="65" t="s">
        <v>506</v>
      </c>
      <c r="B208" s="106">
        <v>994</v>
      </c>
    </row>
    <row r="209" spans="1:2" ht="12.75">
      <c r="A209" s="65" t="s">
        <v>775</v>
      </c>
      <c r="B209" s="106">
        <v>993</v>
      </c>
    </row>
    <row r="210" spans="1:2" ht="12.75">
      <c r="A210" s="65" t="s">
        <v>776</v>
      </c>
      <c r="B210" s="106">
        <v>991</v>
      </c>
    </row>
    <row r="211" spans="1:2" ht="12.75">
      <c r="A211" s="65" t="s">
        <v>512</v>
      </c>
      <c r="B211" s="106">
        <v>990</v>
      </c>
    </row>
    <row r="212" spans="1:2" ht="12.75">
      <c r="A212" s="65" t="s">
        <v>520</v>
      </c>
      <c r="B212" s="106">
        <v>988</v>
      </c>
    </row>
    <row r="213" spans="1:2" ht="12.75">
      <c r="A213" s="65" t="s">
        <v>421</v>
      </c>
      <c r="B213" s="106">
        <v>987</v>
      </c>
    </row>
    <row r="214" spans="1:2" ht="12.75">
      <c r="A214" s="65" t="s">
        <v>517</v>
      </c>
      <c r="B214" s="106">
        <v>985</v>
      </c>
    </row>
    <row r="215" spans="1:2" ht="12.75">
      <c r="A215" s="65" t="s">
        <v>777</v>
      </c>
      <c r="B215" s="106">
        <v>984</v>
      </c>
    </row>
    <row r="216" spans="1:2" ht="12.75">
      <c r="A216" s="65" t="s">
        <v>778</v>
      </c>
      <c r="B216" s="106">
        <v>982</v>
      </c>
    </row>
    <row r="217" spans="1:2" ht="12.75">
      <c r="A217" s="65" t="s">
        <v>505</v>
      </c>
      <c r="B217" s="106">
        <v>981</v>
      </c>
    </row>
    <row r="218" spans="1:2" ht="12.75">
      <c r="A218" s="65" t="s">
        <v>534</v>
      </c>
      <c r="B218" s="106">
        <v>979</v>
      </c>
    </row>
    <row r="219" spans="1:2" ht="12.75">
      <c r="A219" s="65" t="s">
        <v>503</v>
      </c>
      <c r="B219" s="106">
        <v>978</v>
      </c>
    </row>
    <row r="220" spans="1:2" ht="12.75">
      <c r="A220" s="65" t="s">
        <v>779</v>
      </c>
      <c r="B220" s="106">
        <v>976</v>
      </c>
    </row>
    <row r="221" spans="1:2" ht="12.75">
      <c r="A221" s="65" t="s">
        <v>780</v>
      </c>
      <c r="B221" s="106">
        <v>975</v>
      </c>
    </row>
    <row r="222" spans="1:2" ht="12.75">
      <c r="A222" s="65" t="s">
        <v>515</v>
      </c>
      <c r="B222" s="106">
        <v>973</v>
      </c>
    </row>
    <row r="223" spans="1:2" ht="12.75">
      <c r="A223" s="65" t="s">
        <v>781</v>
      </c>
      <c r="B223" s="106">
        <v>972</v>
      </c>
    </row>
    <row r="224" spans="1:2" ht="12.75">
      <c r="A224" s="65" t="s">
        <v>430</v>
      </c>
      <c r="B224" s="106">
        <v>970</v>
      </c>
    </row>
    <row r="225" spans="1:2" ht="12.75">
      <c r="A225" s="65" t="s">
        <v>519</v>
      </c>
      <c r="B225" s="106">
        <v>969</v>
      </c>
    </row>
    <row r="226" spans="1:2" ht="12.75">
      <c r="A226" s="65" t="s">
        <v>782</v>
      </c>
      <c r="B226" s="106">
        <v>967</v>
      </c>
    </row>
    <row r="227" spans="1:2" ht="12.75">
      <c r="A227" s="65" t="s">
        <v>467</v>
      </c>
      <c r="B227" s="106">
        <v>966</v>
      </c>
    </row>
    <row r="228" spans="1:2" ht="12.75">
      <c r="A228" s="65" t="s">
        <v>425</v>
      </c>
      <c r="B228" s="106">
        <v>964</v>
      </c>
    </row>
    <row r="229" spans="1:2" ht="12.75">
      <c r="A229" s="65" t="s">
        <v>783</v>
      </c>
      <c r="B229" s="106">
        <v>963</v>
      </c>
    </row>
    <row r="230" spans="1:2" ht="12.75">
      <c r="A230" s="65" t="s">
        <v>784</v>
      </c>
      <c r="B230" s="106">
        <v>961</v>
      </c>
    </row>
    <row r="231" spans="1:2" ht="12.75">
      <c r="A231" s="65" t="s">
        <v>785</v>
      </c>
      <c r="B231" s="106">
        <v>960</v>
      </c>
    </row>
    <row r="232" spans="1:2" ht="12.75">
      <c r="A232" s="65" t="s">
        <v>510</v>
      </c>
      <c r="B232" s="106">
        <v>958</v>
      </c>
    </row>
    <row r="233" spans="1:2" ht="12.75">
      <c r="A233" s="65" t="s">
        <v>543</v>
      </c>
      <c r="B233" s="106">
        <v>957</v>
      </c>
    </row>
    <row r="234" spans="1:2" ht="12.75">
      <c r="A234" s="65" t="s">
        <v>786</v>
      </c>
      <c r="B234" s="106">
        <v>955</v>
      </c>
    </row>
    <row r="235" spans="1:2" ht="12.75">
      <c r="A235" s="65" t="s">
        <v>518</v>
      </c>
      <c r="B235" s="106">
        <v>954</v>
      </c>
    </row>
    <row r="236" spans="1:2" ht="12.75">
      <c r="A236" s="65" t="s">
        <v>514</v>
      </c>
      <c r="B236" s="106">
        <v>952</v>
      </c>
    </row>
    <row r="237" spans="1:2" ht="12.75">
      <c r="A237" s="65" t="s">
        <v>509</v>
      </c>
      <c r="B237" s="106">
        <v>951</v>
      </c>
    </row>
    <row r="238" spans="1:2" ht="12.75">
      <c r="A238" s="65" t="s">
        <v>504</v>
      </c>
      <c r="B238" s="106">
        <v>949</v>
      </c>
    </row>
    <row r="239" spans="1:2" ht="12.75">
      <c r="A239" s="65" t="s">
        <v>444</v>
      </c>
      <c r="B239" s="106">
        <v>948</v>
      </c>
    </row>
    <row r="240" spans="1:2" ht="12.75">
      <c r="A240" s="65" t="s">
        <v>787</v>
      </c>
      <c r="B240" s="106">
        <v>946</v>
      </c>
    </row>
    <row r="241" spans="1:2" ht="12.75">
      <c r="A241" s="65" t="s">
        <v>788</v>
      </c>
      <c r="B241" s="106">
        <v>945</v>
      </c>
    </row>
    <row r="242" spans="1:2" ht="12.75">
      <c r="A242" s="65" t="s">
        <v>789</v>
      </c>
      <c r="B242" s="106">
        <v>943</v>
      </c>
    </row>
    <row r="243" spans="1:2" ht="12.75">
      <c r="A243" s="65" t="s">
        <v>790</v>
      </c>
      <c r="B243" s="106">
        <v>942</v>
      </c>
    </row>
    <row r="244" spans="1:2" ht="12.75">
      <c r="A244" s="65" t="s">
        <v>546</v>
      </c>
      <c r="B244" s="106">
        <v>940</v>
      </c>
    </row>
    <row r="245" spans="1:2" ht="12.75">
      <c r="A245" s="65" t="s">
        <v>791</v>
      </c>
      <c r="B245" s="106">
        <v>939</v>
      </c>
    </row>
    <row r="246" spans="1:2" ht="12.75">
      <c r="A246" s="65" t="s">
        <v>435</v>
      </c>
      <c r="B246" s="106">
        <v>937</v>
      </c>
    </row>
    <row r="247" spans="1:2" ht="12.75">
      <c r="A247" s="65" t="s">
        <v>544</v>
      </c>
      <c r="B247" s="106">
        <v>936</v>
      </c>
    </row>
    <row r="248" spans="1:2" ht="12.75">
      <c r="A248" s="65" t="s">
        <v>792</v>
      </c>
      <c r="B248" s="106">
        <v>934</v>
      </c>
    </row>
    <row r="249" spans="1:2" ht="12.75">
      <c r="A249" s="65" t="s">
        <v>793</v>
      </c>
      <c r="B249" s="106">
        <v>933</v>
      </c>
    </row>
    <row r="250" spans="1:2" ht="12.75">
      <c r="A250" s="65" t="s">
        <v>442</v>
      </c>
      <c r="B250" s="106">
        <v>931</v>
      </c>
    </row>
    <row r="251" spans="1:2" ht="12.75">
      <c r="A251" s="65" t="s">
        <v>507</v>
      </c>
      <c r="B251" s="106">
        <v>930</v>
      </c>
    </row>
    <row r="252" spans="1:2" ht="12.75">
      <c r="A252" s="65" t="s">
        <v>535</v>
      </c>
      <c r="B252" s="106">
        <v>928</v>
      </c>
    </row>
    <row r="253" spans="1:2" ht="12.75">
      <c r="A253" s="65" t="s">
        <v>533</v>
      </c>
      <c r="B253" s="106">
        <v>927</v>
      </c>
    </row>
    <row r="254" spans="1:2" ht="12.75">
      <c r="A254" s="65" t="s">
        <v>542</v>
      </c>
      <c r="B254" s="106">
        <v>925</v>
      </c>
    </row>
    <row r="255" spans="1:2" ht="12.75">
      <c r="A255" s="65" t="s">
        <v>794</v>
      </c>
      <c r="B255" s="106">
        <v>924</v>
      </c>
    </row>
    <row r="256" spans="1:2" ht="12.75">
      <c r="A256" s="65" t="s">
        <v>440</v>
      </c>
      <c r="B256" s="106">
        <v>922</v>
      </c>
    </row>
    <row r="257" spans="1:2" ht="12.75">
      <c r="A257" s="65" t="s">
        <v>529</v>
      </c>
      <c r="B257" s="106">
        <v>921</v>
      </c>
    </row>
    <row r="258" spans="1:2" ht="12.75">
      <c r="A258" s="65" t="s">
        <v>795</v>
      </c>
      <c r="B258" s="106">
        <v>919</v>
      </c>
    </row>
    <row r="259" spans="1:2" ht="12.75">
      <c r="A259" s="65" t="s">
        <v>796</v>
      </c>
      <c r="B259" s="106">
        <v>918</v>
      </c>
    </row>
    <row r="260" spans="1:2" ht="12.75">
      <c r="A260" s="65" t="s">
        <v>797</v>
      </c>
      <c r="B260" s="106">
        <v>916</v>
      </c>
    </row>
    <row r="261" spans="1:2" ht="12.75">
      <c r="A261" s="65" t="s">
        <v>511</v>
      </c>
      <c r="B261" s="106">
        <v>915</v>
      </c>
    </row>
    <row r="262" spans="1:2" ht="12.75">
      <c r="A262" s="65" t="s">
        <v>423</v>
      </c>
      <c r="B262" s="106">
        <v>913</v>
      </c>
    </row>
    <row r="263" spans="1:2" ht="12.75">
      <c r="A263" s="65" t="s">
        <v>524</v>
      </c>
      <c r="B263" s="106">
        <v>912</v>
      </c>
    </row>
    <row r="264" spans="1:2" ht="12.75">
      <c r="A264" s="65" t="s">
        <v>436</v>
      </c>
      <c r="B264" s="106">
        <v>910</v>
      </c>
    </row>
    <row r="265" spans="1:2" ht="12.75">
      <c r="A265" s="65" t="s">
        <v>528</v>
      </c>
      <c r="B265" s="106">
        <v>909</v>
      </c>
    </row>
    <row r="266" spans="1:2" ht="12.75">
      <c r="A266" s="65" t="s">
        <v>532</v>
      </c>
      <c r="B266" s="106">
        <v>907</v>
      </c>
    </row>
    <row r="267" spans="1:2" ht="12.75">
      <c r="A267" s="65" t="s">
        <v>798</v>
      </c>
      <c r="B267" s="106">
        <v>906</v>
      </c>
    </row>
    <row r="268" spans="1:2" ht="12.75">
      <c r="A268" s="65" t="s">
        <v>799</v>
      </c>
      <c r="B268" s="106">
        <v>904</v>
      </c>
    </row>
    <row r="269" spans="1:2" ht="12.75">
      <c r="A269" s="65" t="s">
        <v>531</v>
      </c>
      <c r="B269" s="106">
        <v>903</v>
      </c>
    </row>
    <row r="270" spans="1:2" ht="12.75">
      <c r="A270" s="65" t="s">
        <v>800</v>
      </c>
      <c r="B270" s="106">
        <v>901</v>
      </c>
    </row>
    <row r="271" spans="1:2" ht="12.75">
      <c r="A271" s="65" t="s">
        <v>801</v>
      </c>
      <c r="B271" s="106">
        <v>900</v>
      </c>
    </row>
    <row r="272" spans="1:2" ht="12.75">
      <c r="A272" s="65" t="s">
        <v>537</v>
      </c>
      <c r="B272" s="106">
        <v>898</v>
      </c>
    </row>
    <row r="273" spans="1:2" ht="12.75">
      <c r="A273" s="65" t="s">
        <v>431</v>
      </c>
      <c r="B273" s="106">
        <v>897</v>
      </c>
    </row>
    <row r="274" spans="1:2" ht="12.75">
      <c r="A274" s="65" t="s">
        <v>802</v>
      </c>
      <c r="B274" s="106">
        <v>895</v>
      </c>
    </row>
    <row r="275" spans="1:2" ht="12.75">
      <c r="A275" s="65" t="s">
        <v>803</v>
      </c>
      <c r="B275" s="106">
        <v>894</v>
      </c>
    </row>
    <row r="276" spans="1:2" ht="12.75">
      <c r="A276" s="65" t="s">
        <v>456</v>
      </c>
      <c r="B276" s="106">
        <v>892</v>
      </c>
    </row>
    <row r="277" spans="1:2" ht="12.75">
      <c r="A277" s="65" t="s">
        <v>447</v>
      </c>
      <c r="B277" s="106">
        <v>891</v>
      </c>
    </row>
    <row r="278" spans="1:2" ht="12.75">
      <c r="A278" s="65" t="s">
        <v>804</v>
      </c>
      <c r="B278" s="106">
        <v>889</v>
      </c>
    </row>
    <row r="279" spans="1:2" ht="12.75">
      <c r="A279" s="65" t="s">
        <v>805</v>
      </c>
      <c r="B279" s="106">
        <v>888</v>
      </c>
    </row>
    <row r="280" spans="1:2" ht="12.75">
      <c r="A280" s="65" t="s">
        <v>806</v>
      </c>
      <c r="B280" s="106">
        <v>886</v>
      </c>
    </row>
    <row r="281" spans="1:2" ht="12.75">
      <c r="A281" s="65" t="s">
        <v>807</v>
      </c>
      <c r="B281" s="106">
        <v>885</v>
      </c>
    </row>
    <row r="282" spans="1:2" ht="12.75">
      <c r="A282" s="65" t="s">
        <v>808</v>
      </c>
      <c r="B282" s="106">
        <v>883</v>
      </c>
    </row>
    <row r="283" spans="1:2" ht="12.75">
      <c r="A283" s="65" t="s">
        <v>809</v>
      </c>
      <c r="B283" s="106">
        <v>882</v>
      </c>
    </row>
    <row r="284" spans="1:2" ht="12.75">
      <c r="A284" s="65" t="s">
        <v>446</v>
      </c>
      <c r="B284" s="106">
        <v>880</v>
      </c>
    </row>
    <row r="285" spans="1:2" ht="12.75">
      <c r="A285" s="65" t="s">
        <v>810</v>
      </c>
      <c r="B285" s="106">
        <v>879</v>
      </c>
    </row>
    <row r="286" spans="1:2" ht="12.75">
      <c r="A286" s="65" t="s">
        <v>445</v>
      </c>
      <c r="B286" s="106">
        <v>877</v>
      </c>
    </row>
    <row r="287" spans="1:2" ht="12.75">
      <c r="A287" s="65" t="s">
        <v>464</v>
      </c>
      <c r="B287" s="106">
        <v>876</v>
      </c>
    </row>
    <row r="288" spans="1:2" ht="12.75">
      <c r="A288" s="65" t="s">
        <v>473</v>
      </c>
      <c r="B288" s="106">
        <v>874</v>
      </c>
    </row>
    <row r="289" spans="1:2" ht="12.75">
      <c r="A289" s="65" t="s">
        <v>811</v>
      </c>
      <c r="B289" s="106">
        <v>873</v>
      </c>
    </row>
    <row r="290" spans="1:2" ht="12.75">
      <c r="A290" s="65" t="s">
        <v>812</v>
      </c>
      <c r="B290" s="106">
        <v>871</v>
      </c>
    </row>
    <row r="291" spans="1:2" ht="12.75">
      <c r="A291" s="65" t="s">
        <v>813</v>
      </c>
      <c r="B291" s="106">
        <v>870</v>
      </c>
    </row>
    <row r="292" spans="1:2" ht="12.75">
      <c r="A292" s="65" t="s">
        <v>438</v>
      </c>
      <c r="B292" s="106">
        <v>868</v>
      </c>
    </row>
    <row r="293" spans="1:2" ht="12.75">
      <c r="A293" s="65" t="s">
        <v>426</v>
      </c>
      <c r="B293" s="106">
        <v>867</v>
      </c>
    </row>
    <row r="294" spans="1:2" ht="12.75">
      <c r="A294" s="65" t="s">
        <v>814</v>
      </c>
      <c r="B294" s="106">
        <v>865</v>
      </c>
    </row>
    <row r="295" spans="1:2" ht="12.75">
      <c r="A295" s="65" t="s">
        <v>815</v>
      </c>
      <c r="B295" s="106">
        <v>864</v>
      </c>
    </row>
    <row r="296" spans="1:2" ht="12.75">
      <c r="A296" s="65" t="s">
        <v>437</v>
      </c>
      <c r="B296" s="106">
        <v>862</v>
      </c>
    </row>
    <row r="297" spans="1:2" ht="12.75">
      <c r="A297" s="65" t="s">
        <v>433</v>
      </c>
      <c r="B297" s="106">
        <v>861</v>
      </c>
    </row>
    <row r="298" spans="1:2" ht="12.75">
      <c r="A298" s="65" t="s">
        <v>816</v>
      </c>
      <c r="B298" s="106">
        <v>859</v>
      </c>
    </row>
    <row r="299" spans="1:2" ht="12.75">
      <c r="A299" s="65" t="s">
        <v>817</v>
      </c>
      <c r="B299" s="106">
        <v>858</v>
      </c>
    </row>
    <row r="300" spans="1:2" ht="12.75">
      <c r="A300" s="65" t="s">
        <v>549</v>
      </c>
      <c r="B300" s="106">
        <v>856</v>
      </c>
    </row>
    <row r="301" spans="1:2" ht="12.75">
      <c r="A301" s="65" t="s">
        <v>818</v>
      </c>
      <c r="B301" s="106">
        <v>855</v>
      </c>
    </row>
    <row r="302" spans="1:2" ht="12.75">
      <c r="A302" s="65" t="s">
        <v>819</v>
      </c>
      <c r="B302" s="106">
        <v>853</v>
      </c>
    </row>
    <row r="303" spans="1:2" ht="12.75">
      <c r="A303" s="65" t="s">
        <v>441</v>
      </c>
      <c r="B303" s="106">
        <v>852</v>
      </c>
    </row>
    <row r="304" spans="1:2" ht="12.75">
      <c r="A304" s="65" t="s">
        <v>526</v>
      </c>
      <c r="B304" s="106">
        <v>850</v>
      </c>
    </row>
    <row r="305" spans="1:2" ht="12.75">
      <c r="A305" s="65" t="s">
        <v>462</v>
      </c>
      <c r="B305" s="106">
        <v>849</v>
      </c>
    </row>
    <row r="306" spans="1:2" ht="12.75">
      <c r="A306" s="65" t="s">
        <v>545</v>
      </c>
      <c r="B306" s="106">
        <v>847</v>
      </c>
    </row>
    <row r="307" spans="1:2" ht="12.75">
      <c r="A307" s="65" t="s">
        <v>478</v>
      </c>
      <c r="B307" s="106">
        <v>846</v>
      </c>
    </row>
    <row r="308" spans="1:2" ht="12.75">
      <c r="A308" s="65" t="s">
        <v>474</v>
      </c>
      <c r="B308" s="106">
        <v>844</v>
      </c>
    </row>
    <row r="309" spans="1:2" ht="12.75">
      <c r="A309" s="65" t="s">
        <v>427</v>
      </c>
      <c r="B309" s="106">
        <v>843</v>
      </c>
    </row>
    <row r="310" spans="1:2" ht="12.75">
      <c r="A310" s="65" t="s">
        <v>820</v>
      </c>
      <c r="B310" s="106">
        <v>841</v>
      </c>
    </row>
    <row r="311" spans="1:2" ht="12.75">
      <c r="A311" s="65" t="s">
        <v>821</v>
      </c>
      <c r="B311" s="106">
        <v>840</v>
      </c>
    </row>
    <row r="312" spans="1:2" ht="12.75">
      <c r="A312" s="65" t="s">
        <v>822</v>
      </c>
      <c r="B312" s="106">
        <v>838</v>
      </c>
    </row>
    <row r="313" spans="1:2" ht="12.75">
      <c r="A313" s="65" t="s">
        <v>538</v>
      </c>
      <c r="B313" s="106">
        <v>837</v>
      </c>
    </row>
    <row r="314" spans="1:2" ht="12.75">
      <c r="A314" s="65" t="s">
        <v>823</v>
      </c>
      <c r="B314" s="106">
        <v>835</v>
      </c>
    </row>
    <row r="315" spans="1:2" ht="12.75">
      <c r="A315" s="65" t="s">
        <v>824</v>
      </c>
      <c r="B315" s="106">
        <v>834</v>
      </c>
    </row>
    <row r="316" spans="1:2" ht="12.75">
      <c r="A316" s="65" t="s">
        <v>825</v>
      </c>
      <c r="B316" s="106">
        <v>832</v>
      </c>
    </row>
    <row r="317" spans="1:2" ht="12.75">
      <c r="A317" s="65" t="s">
        <v>826</v>
      </c>
      <c r="B317" s="106">
        <v>831</v>
      </c>
    </row>
    <row r="318" spans="1:2" ht="12.75">
      <c r="A318" s="65" t="s">
        <v>827</v>
      </c>
      <c r="B318" s="106">
        <v>829</v>
      </c>
    </row>
    <row r="319" spans="1:2" ht="12.75">
      <c r="A319" s="65" t="s">
        <v>828</v>
      </c>
      <c r="B319" s="106">
        <v>828</v>
      </c>
    </row>
    <row r="320" spans="1:2" ht="12.75">
      <c r="A320" s="65" t="s">
        <v>829</v>
      </c>
      <c r="B320" s="106">
        <v>826</v>
      </c>
    </row>
    <row r="321" spans="1:2" ht="12.75">
      <c r="A321" s="65" t="s">
        <v>830</v>
      </c>
      <c r="B321" s="106">
        <v>825</v>
      </c>
    </row>
    <row r="322" spans="1:2" ht="12.75">
      <c r="A322" s="65" t="s">
        <v>485</v>
      </c>
      <c r="B322" s="106">
        <v>823</v>
      </c>
    </row>
    <row r="323" spans="1:2" ht="12.75">
      <c r="A323" s="65" t="s">
        <v>831</v>
      </c>
      <c r="B323" s="106">
        <v>822</v>
      </c>
    </row>
    <row r="324" spans="1:2" ht="12.75">
      <c r="A324" s="65" t="s">
        <v>832</v>
      </c>
      <c r="B324" s="106">
        <v>820</v>
      </c>
    </row>
    <row r="325" spans="1:2" ht="12.75">
      <c r="A325" s="65" t="s">
        <v>833</v>
      </c>
      <c r="B325" s="106">
        <v>819</v>
      </c>
    </row>
    <row r="326" spans="1:2" ht="12.75">
      <c r="A326" s="65" t="s">
        <v>834</v>
      </c>
      <c r="B326" s="106">
        <v>817</v>
      </c>
    </row>
    <row r="327" spans="1:2" ht="12.75">
      <c r="A327" s="65" t="s">
        <v>835</v>
      </c>
      <c r="B327" s="106">
        <v>816</v>
      </c>
    </row>
    <row r="328" spans="1:2" ht="12.75">
      <c r="A328" s="65" t="s">
        <v>836</v>
      </c>
      <c r="B328" s="106">
        <v>814</v>
      </c>
    </row>
    <row r="329" spans="1:2" ht="12.75">
      <c r="A329" s="65" t="s">
        <v>837</v>
      </c>
      <c r="B329" s="106">
        <v>813</v>
      </c>
    </row>
    <row r="330" spans="1:2" ht="12.75">
      <c r="A330" s="65" t="s">
        <v>838</v>
      </c>
      <c r="B330" s="106">
        <v>811</v>
      </c>
    </row>
    <row r="331" spans="1:2" ht="12.75">
      <c r="A331" s="65" t="s">
        <v>839</v>
      </c>
      <c r="B331" s="106">
        <v>810</v>
      </c>
    </row>
    <row r="332" spans="1:2" ht="12.75">
      <c r="A332" s="65" t="s">
        <v>468</v>
      </c>
      <c r="B332" s="106">
        <v>808</v>
      </c>
    </row>
    <row r="333" spans="1:2" ht="12.75">
      <c r="A333" s="65" t="s">
        <v>523</v>
      </c>
      <c r="B333" s="106">
        <v>807</v>
      </c>
    </row>
    <row r="334" spans="1:2" ht="12.75">
      <c r="A334" s="65" t="s">
        <v>522</v>
      </c>
      <c r="B334" s="106">
        <v>805</v>
      </c>
    </row>
    <row r="335" spans="1:2" ht="12.75">
      <c r="A335" s="65" t="s">
        <v>455</v>
      </c>
      <c r="B335" s="106">
        <v>804</v>
      </c>
    </row>
    <row r="336" spans="1:2" ht="12.75">
      <c r="A336" s="65" t="s">
        <v>450</v>
      </c>
      <c r="B336" s="106">
        <v>802</v>
      </c>
    </row>
    <row r="337" spans="1:2" ht="12.75">
      <c r="A337" s="65" t="s">
        <v>840</v>
      </c>
      <c r="B337" s="106">
        <v>801</v>
      </c>
    </row>
    <row r="338" spans="1:2" ht="12.75">
      <c r="A338" s="65" t="s">
        <v>841</v>
      </c>
      <c r="B338" s="106">
        <v>799</v>
      </c>
    </row>
    <row r="339" spans="1:2" ht="12.75">
      <c r="A339" s="65" t="s">
        <v>842</v>
      </c>
      <c r="B339" s="106">
        <v>798</v>
      </c>
    </row>
    <row r="340" spans="1:2" ht="12.75">
      <c r="A340" s="65" t="s">
        <v>843</v>
      </c>
      <c r="B340" s="106">
        <v>796</v>
      </c>
    </row>
    <row r="341" spans="1:2" ht="12.75">
      <c r="A341" s="65" t="s">
        <v>844</v>
      </c>
      <c r="B341" s="106">
        <v>795</v>
      </c>
    </row>
    <row r="342" spans="1:2" ht="12.75">
      <c r="A342" s="65" t="s">
        <v>845</v>
      </c>
      <c r="B342" s="106">
        <v>793</v>
      </c>
    </row>
    <row r="343" spans="1:2" ht="12.75">
      <c r="A343" s="65" t="s">
        <v>846</v>
      </c>
      <c r="B343" s="106">
        <v>792</v>
      </c>
    </row>
    <row r="344" spans="1:2" ht="12.75">
      <c r="A344" s="65" t="s">
        <v>847</v>
      </c>
      <c r="B344" s="106">
        <v>790</v>
      </c>
    </row>
    <row r="345" spans="1:2" ht="12.75">
      <c r="A345" s="65" t="s">
        <v>848</v>
      </c>
      <c r="B345" s="106">
        <v>789</v>
      </c>
    </row>
    <row r="346" spans="1:2" ht="12.75">
      <c r="A346" s="65" t="s">
        <v>849</v>
      </c>
      <c r="B346" s="106">
        <v>787</v>
      </c>
    </row>
    <row r="347" spans="1:2" ht="12.75">
      <c r="A347" s="65" t="s">
        <v>850</v>
      </c>
      <c r="B347" s="106">
        <v>786</v>
      </c>
    </row>
    <row r="348" spans="1:2" ht="12.75">
      <c r="A348" s="65" t="s">
        <v>484</v>
      </c>
      <c r="B348" s="106">
        <v>784</v>
      </c>
    </row>
    <row r="349" spans="1:2" ht="12.75">
      <c r="A349" s="65" t="s">
        <v>851</v>
      </c>
      <c r="B349" s="106">
        <v>783</v>
      </c>
    </row>
    <row r="350" spans="1:2" ht="12.75">
      <c r="A350" s="65" t="s">
        <v>852</v>
      </c>
      <c r="B350" s="106">
        <v>781</v>
      </c>
    </row>
    <row r="351" spans="1:2" ht="12.75">
      <c r="A351" s="65" t="s">
        <v>853</v>
      </c>
      <c r="B351" s="106">
        <v>780</v>
      </c>
    </row>
    <row r="352" spans="1:2" ht="12.75">
      <c r="A352" s="65" t="s">
        <v>854</v>
      </c>
      <c r="B352" s="106">
        <v>778</v>
      </c>
    </row>
    <row r="353" spans="1:2" ht="12.75">
      <c r="A353" s="65" t="s">
        <v>449</v>
      </c>
      <c r="B353" s="106">
        <v>777</v>
      </c>
    </row>
    <row r="354" spans="1:2" ht="12.75">
      <c r="A354" s="65" t="s">
        <v>482</v>
      </c>
      <c r="B354" s="106">
        <v>775</v>
      </c>
    </row>
    <row r="355" spans="1:2" ht="12.75">
      <c r="A355" s="65" t="s">
        <v>530</v>
      </c>
      <c r="B355" s="106">
        <v>774</v>
      </c>
    </row>
    <row r="356" spans="1:2" ht="12.75">
      <c r="A356" s="65" t="s">
        <v>548</v>
      </c>
      <c r="B356" s="106">
        <v>772</v>
      </c>
    </row>
    <row r="357" spans="1:2" ht="12.75">
      <c r="A357" s="65" t="s">
        <v>855</v>
      </c>
      <c r="B357" s="106">
        <v>771</v>
      </c>
    </row>
    <row r="358" spans="1:2" ht="12.75">
      <c r="A358" s="65" t="s">
        <v>488</v>
      </c>
      <c r="B358" s="106">
        <v>769</v>
      </c>
    </row>
    <row r="359" spans="1:2" ht="12.75">
      <c r="A359" s="65" t="s">
        <v>428</v>
      </c>
      <c r="B359" s="106">
        <v>768</v>
      </c>
    </row>
    <row r="360" spans="1:2" ht="12.75">
      <c r="A360" s="65" t="s">
        <v>459</v>
      </c>
      <c r="B360" s="106">
        <v>766</v>
      </c>
    </row>
    <row r="361" spans="1:2" ht="12.75">
      <c r="A361" s="65" t="s">
        <v>856</v>
      </c>
      <c r="B361" s="106">
        <v>765</v>
      </c>
    </row>
    <row r="362" spans="1:2" ht="12.75">
      <c r="A362" s="65" t="s">
        <v>472</v>
      </c>
      <c r="B362" s="106">
        <v>763</v>
      </c>
    </row>
    <row r="363" spans="1:2" ht="12.75">
      <c r="A363" s="65" t="s">
        <v>857</v>
      </c>
      <c r="B363" s="106">
        <v>762</v>
      </c>
    </row>
    <row r="364" spans="1:2" ht="12.75">
      <c r="A364" s="65" t="s">
        <v>858</v>
      </c>
      <c r="B364" s="106">
        <v>760</v>
      </c>
    </row>
    <row r="365" spans="1:2" ht="12.75">
      <c r="A365" s="65" t="s">
        <v>859</v>
      </c>
      <c r="B365" s="106">
        <v>759</v>
      </c>
    </row>
    <row r="366" spans="1:2" ht="12.75">
      <c r="A366" s="65" t="s">
        <v>860</v>
      </c>
      <c r="B366" s="106">
        <v>757</v>
      </c>
    </row>
    <row r="367" spans="1:2" ht="12.75">
      <c r="A367" s="65" t="s">
        <v>861</v>
      </c>
      <c r="B367" s="106">
        <v>756</v>
      </c>
    </row>
    <row r="368" spans="1:2" ht="12.75">
      <c r="A368" s="65" t="s">
        <v>862</v>
      </c>
      <c r="B368" s="106">
        <v>754</v>
      </c>
    </row>
    <row r="369" spans="1:2" ht="12.75">
      <c r="A369" s="65" t="s">
        <v>863</v>
      </c>
      <c r="B369" s="106">
        <v>753</v>
      </c>
    </row>
    <row r="370" spans="1:2" ht="12.75">
      <c r="A370" s="65" t="s">
        <v>864</v>
      </c>
      <c r="B370" s="106">
        <v>751</v>
      </c>
    </row>
    <row r="371" spans="1:2" ht="12.75">
      <c r="A371" s="65" t="s">
        <v>457</v>
      </c>
      <c r="B371" s="106">
        <v>750</v>
      </c>
    </row>
    <row r="372" spans="1:2" ht="12.75">
      <c r="A372" s="65" t="s">
        <v>461</v>
      </c>
      <c r="B372" s="106">
        <v>748</v>
      </c>
    </row>
    <row r="373" spans="1:2" ht="12.75">
      <c r="A373" s="65" t="s">
        <v>865</v>
      </c>
      <c r="B373" s="106">
        <v>747</v>
      </c>
    </row>
    <row r="374" spans="1:2" ht="12.75">
      <c r="A374" s="65" t="s">
        <v>866</v>
      </c>
      <c r="B374" s="106">
        <v>745</v>
      </c>
    </row>
    <row r="375" spans="1:2" ht="12.75">
      <c r="A375" s="65" t="s">
        <v>867</v>
      </c>
      <c r="B375" s="106">
        <v>744</v>
      </c>
    </row>
    <row r="376" spans="1:2" ht="12.75">
      <c r="A376" s="65" t="s">
        <v>868</v>
      </c>
      <c r="B376" s="106">
        <v>742</v>
      </c>
    </row>
    <row r="377" spans="1:2" ht="12.75">
      <c r="A377" s="65" t="s">
        <v>869</v>
      </c>
      <c r="B377" s="106">
        <v>741</v>
      </c>
    </row>
    <row r="378" spans="1:2" ht="12.75">
      <c r="A378" s="65" t="s">
        <v>870</v>
      </c>
      <c r="B378" s="106">
        <v>739</v>
      </c>
    </row>
    <row r="379" spans="1:2" ht="12.75">
      <c r="A379" s="65" t="s">
        <v>539</v>
      </c>
      <c r="B379" s="106">
        <v>738</v>
      </c>
    </row>
    <row r="380" spans="1:2" ht="12.75">
      <c r="A380" s="65" t="s">
        <v>871</v>
      </c>
      <c r="B380" s="106">
        <v>736</v>
      </c>
    </row>
    <row r="381" spans="1:2" ht="12.75">
      <c r="A381" s="65" t="s">
        <v>432</v>
      </c>
      <c r="B381" s="106">
        <v>735</v>
      </c>
    </row>
    <row r="382" spans="1:2" ht="12.75">
      <c r="A382" s="65" t="s">
        <v>872</v>
      </c>
      <c r="B382" s="106">
        <v>733</v>
      </c>
    </row>
    <row r="383" spans="1:2" ht="12.75">
      <c r="A383" s="65" t="s">
        <v>873</v>
      </c>
      <c r="B383" s="106">
        <v>732</v>
      </c>
    </row>
    <row r="384" spans="1:2" ht="12.75">
      <c r="A384" s="65" t="s">
        <v>465</v>
      </c>
      <c r="B384" s="106">
        <v>730</v>
      </c>
    </row>
    <row r="385" spans="1:2" ht="12.75">
      <c r="A385" s="65" t="s">
        <v>874</v>
      </c>
      <c r="B385" s="106">
        <v>729</v>
      </c>
    </row>
    <row r="386" spans="1:2" ht="12.75">
      <c r="A386" s="65" t="s">
        <v>875</v>
      </c>
      <c r="B386" s="106">
        <v>727</v>
      </c>
    </row>
    <row r="387" spans="1:2" ht="12.75">
      <c r="A387" s="65" t="s">
        <v>475</v>
      </c>
      <c r="B387" s="106">
        <v>726</v>
      </c>
    </row>
    <row r="388" spans="1:2" ht="12.75">
      <c r="A388" s="65" t="s">
        <v>876</v>
      </c>
      <c r="B388" s="106">
        <v>724</v>
      </c>
    </row>
    <row r="389" spans="1:2" ht="12.75">
      <c r="A389" s="65" t="s">
        <v>877</v>
      </c>
      <c r="B389" s="106">
        <v>723</v>
      </c>
    </row>
    <row r="390" spans="1:2" ht="12.75">
      <c r="A390" s="65" t="s">
        <v>878</v>
      </c>
      <c r="B390" s="106">
        <v>721</v>
      </c>
    </row>
    <row r="391" spans="1:2" ht="12.75">
      <c r="A391" s="65" t="s">
        <v>879</v>
      </c>
      <c r="B391" s="106">
        <v>720</v>
      </c>
    </row>
    <row r="392" spans="1:2" ht="12.75">
      <c r="A392" s="65" t="s">
        <v>880</v>
      </c>
      <c r="B392" s="106">
        <v>718</v>
      </c>
    </row>
    <row r="393" spans="1:2" ht="12.75">
      <c r="A393" s="65" t="s">
        <v>881</v>
      </c>
      <c r="B393" s="106">
        <v>717</v>
      </c>
    </row>
    <row r="394" spans="1:2" ht="12.75">
      <c r="A394" s="65" t="s">
        <v>882</v>
      </c>
      <c r="B394" s="106">
        <v>715</v>
      </c>
    </row>
    <row r="395" spans="1:2" ht="12.75">
      <c r="A395" s="65" t="s">
        <v>883</v>
      </c>
      <c r="B395" s="106">
        <v>714</v>
      </c>
    </row>
    <row r="396" spans="1:2" ht="12.75">
      <c r="A396" s="65" t="s">
        <v>460</v>
      </c>
      <c r="B396" s="106">
        <v>712</v>
      </c>
    </row>
    <row r="397" spans="1:2" ht="12.75">
      <c r="A397" s="65" t="s">
        <v>491</v>
      </c>
      <c r="B397" s="106">
        <v>711</v>
      </c>
    </row>
    <row r="398" spans="1:2" ht="12.75">
      <c r="A398" s="65" t="s">
        <v>513</v>
      </c>
      <c r="B398" s="106">
        <v>709</v>
      </c>
    </row>
    <row r="399" spans="1:2" ht="12.75">
      <c r="A399" s="65" t="s">
        <v>541</v>
      </c>
      <c r="B399" s="106">
        <v>708</v>
      </c>
    </row>
    <row r="400" spans="1:2" ht="12.75">
      <c r="A400" s="65" t="s">
        <v>884</v>
      </c>
      <c r="B400" s="106">
        <v>706</v>
      </c>
    </row>
    <row r="401" spans="1:2" ht="12.75">
      <c r="A401" s="65" t="s">
        <v>451</v>
      </c>
      <c r="B401" s="106">
        <v>705</v>
      </c>
    </row>
    <row r="402" spans="1:2" ht="12.75">
      <c r="A402" s="65" t="s">
        <v>470</v>
      </c>
      <c r="B402" s="106">
        <v>703</v>
      </c>
    </row>
    <row r="403" spans="1:2" ht="12.75">
      <c r="A403" s="65" t="s">
        <v>885</v>
      </c>
      <c r="B403" s="106">
        <v>702</v>
      </c>
    </row>
    <row r="404" spans="1:2" ht="12.75">
      <c r="A404" s="65" t="s">
        <v>886</v>
      </c>
      <c r="B404" s="106">
        <v>700</v>
      </c>
    </row>
    <row r="405" spans="1:2" ht="12.75">
      <c r="A405" s="65" t="s">
        <v>887</v>
      </c>
      <c r="B405" s="106">
        <v>699</v>
      </c>
    </row>
    <row r="406" spans="1:2" ht="12.75">
      <c r="A406" s="65" t="s">
        <v>888</v>
      </c>
      <c r="B406" s="106">
        <v>697</v>
      </c>
    </row>
    <row r="407" spans="1:2" ht="12.75">
      <c r="A407" s="65" t="s">
        <v>889</v>
      </c>
      <c r="B407" s="106">
        <v>696</v>
      </c>
    </row>
    <row r="408" spans="1:2" ht="12.75">
      <c r="A408" s="65" t="s">
        <v>890</v>
      </c>
      <c r="B408" s="106">
        <v>694</v>
      </c>
    </row>
    <row r="409" spans="1:2" ht="12.75">
      <c r="A409" s="65" t="s">
        <v>547</v>
      </c>
      <c r="B409" s="106">
        <v>693</v>
      </c>
    </row>
    <row r="410" spans="1:2" ht="12.75">
      <c r="A410" s="65" t="s">
        <v>891</v>
      </c>
      <c r="B410" s="106">
        <v>691</v>
      </c>
    </row>
    <row r="411" spans="1:2" ht="12.75">
      <c r="A411" s="65" t="s">
        <v>892</v>
      </c>
      <c r="B411" s="106">
        <v>690</v>
      </c>
    </row>
    <row r="412" spans="1:2" ht="12.75">
      <c r="A412" s="65" t="s">
        <v>893</v>
      </c>
      <c r="B412" s="106">
        <v>688</v>
      </c>
    </row>
    <row r="413" spans="1:2" ht="12.75">
      <c r="A413" s="65" t="s">
        <v>894</v>
      </c>
      <c r="B413" s="106">
        <v>687</v>
      </c>
    </row>
    <row r="414" spans="1:2" ht="12.75">
      <c r="A414" s="65" t="s">
        <v>895</v>
      </c>
      <c r="B414" s="106">
        <v>685</v>
      </c>
    </row>
    <row r="415" spans="1:2" ht="12.75">
      <c r="A415" s="65" t="s">
        <v>896</v>
      </c>
      <c r="B415" s="106">
        <v>684</v>
      </c>
    </row>
    <row r="416" spans="1:2" ht="12.75">
      <c r="A416" s="65" t="s">
        <v>897</v>
      </c>
      <c r="B416" s="106">
        <v>682</v>
      </c>
    </row>
    <row r="417" spans="1:2" ht="12.75">
      <c r="A417" s="65" t="s">
        <v>898</v>
      </c>
      <c r="B417" s="106">
        <v>681</v>
      </c>
    </row>
    <row r="418" spans="1:2" ht="12.75">
      <c r="A418" s="65" t="s">
        <v>899</v>
      </c>
      <c r="B418" s="106">
        <v>679</v>
      </c>
    </row>
    <row r="419" spans="1:2" ht="12.75">
      <c r="A419" s="65" t="s">
        <v>900</v>
      </c>
      <c r="B419" s="106">
        <v>678</v>
      </c>
    </row>
    <row r="420" spans="1:2" ht="12.75">
      <c r="A420" s="65" t="s">
        <v>901</v>
      </c>
      <c r="B420" s="106">
        <v>676</v>
      </c>
    </row>
    <row r="421" spans="1:2" ht="12.75">
      <c r="A421" s="65" t="s">
        <v>902</v>
      </c>
      <c r="B421" s="106">
        <v>675</v>
      </c>
    </row>
    <row r="422" spans="1:2" ht="12.75">
      <c r="A422" s="65" t="s">
        <v>903</v>
      </c>
      <c r="B422" s="106">
        <v>673</v>
      </c>
    </row>
    <row r="423" spans="1:2" ht="12.75">
      <c r="A423" s="65" t="s">
        <v>904</v>
      </c>
      <c r="B423" s="106">
        <v>672</v>
      </c>
    </row>
    <row r="424" spans="1:2" ht="12.75">
      <c r="A424" s="65" t="s">
        <v>905</v>
      </c>
      <c r="B424" s="106">
        <v>670</v>
      </c>
    </row>
    <row r="425" spans="1:2" ht="12.75">
      <c r="A425" s="65" t="s">
        <v>906</v>
      </c>
      <c r="B425" s="106">
        <v>669</v>
      </c>
    </row>
    <row r="426" spans="1:2" ht="12.75">
      <c r="A426" s="65" t="s">
        <v>907</v>
      </c>
      <c r="B426" s="106">
        <v>667</v>
      </c>
    </row>
    <row r="427" spans="1:2" ht="12.75">
      <c r="A427" s="65" t="s">
        <v>908</v>
      </c>
      <c r="B427" s="106">
        <v>666</v>
      </c>
    </row>
    <row r="428" spans="1:2" ht="12.75">
      <c r="A428" s="65" t="s">
        <v>909</v>
      </c>
      <c r="B428" s="106">
        <v>664</v>
      </c>
    </row>
    <row r="429" spans="1:2" ht="12.75">
      <c r="A429" s="65" t="s">
        <v>910</v>
      </c>
      <c r="B429" s="106">
        <v>663</v>
      </c>
    </row>
    <row r="430" spans="1:2" ht="12.75">
      <c r="A430" s="65" t="s">
        <v>911</v>
      </c>
      <c r="B430" s="106">
        <v>661</v>
      </c>
    </row>
    <row r="431" spans="1:2" ht="12.75">
      <c r="A431" s="65" t="s">
        <v>912</v>
      </c>
      <c r="B431" s="106">
        <v>660</v>
      </c>
    </row>
    <row r="432" spans="1:2" ht="12.75">
      <c r="A432" s="65" t="s">
        <v>913</v>
      </c>
      <c r="B432" s="106">
        <v>658</v>
      </c>
    </row>
    <row r="433" spans="1:2" ht="12.75">
      <c r="A433" s="65" t="s">
        <v>914</v>
      </c>
      <c r="B433" s="106">
        <v>657</v>
      </c>
    </row>
    <row r="434" spans="1:2" ht="12.75">
      <c r="A434" s="65" t="s">
        <v>915</v>
      </c>
      <c r="B434" s="106">
        <v>655</v>
      </c>
    </row>
    <row r="435" spans="1:2" ht="12.75">
      <c r="A435" s="65" t="s">
        <v>916</v>
      </c>
      <c r="B435" s="106">
        <v>654</v>
      </c>
    </row>
    <row r="436" spans="1:2" ht="12.75">
      <c r="A436" s="65" t="s">
        <v>917</v>
      </c>
      <c r="B436" s="106">
        <v>652</v>
      </c>
    </row>
    <row r="437" spans="1:2" ht="12.75">
      <c r="A437" s="65" t="s">
        <v>918</v>
      </c>
      <c r="B437" s="106">
        <v>651</v>
      </c>
    </row>
    <row r="438" spans="1:2" ht="12.75">
      <c r="A438" s="65" t="s">
        <v>919</v>
      </c>
      <c r="B438" s="106">
        <v>649</v>
      </c>
    </row>
    <row r="439" spans="1:2" ht="12.75">
      <c r="A439" s="65" t="s">
        <v>920</v>
      </c>
      <c r="B439" s="106">
        <v>648</v>
      </c>
    </row>
    <row r="440" spans="1:2" ht="12.75">
      <c r="A440" s="65" t="s">
        <v>469</v>
      </c>
      <c r="B440" s="106">
        <v>646</v>
      </c>
    </row>
    <row r="441" spans="1:2" ht="12.75">
      <c r="A441" s="65" t="s">
        <v>921</v>
      </c>
      <c r="B441" s="106">
        <v>645</v>
      </c>
    </row>
    <row r="442" spans="1:2" ht="12.75">
      <c r="A442" s="65" t="s">
        <v>454</v>
      </c>
      <c r="B442" s="106">
        <v>643</v>
      </c>
    </row>
    <row r="443" spans="1:2" ht="12.75">
      <c r="A443" s="65" t="s">
        <v>525</v>
      </c>
      <c r="B443" s="106">
        <v>642</v>
      </c>
    </row>
    <row r="444" spans="1:2" ht="12.75">
      <c r="A444" s="65" t="s">
        <v>922</v>
      </c>
      <c r="B444" s="106">
        <v>640</v>
      </c>
    </row>
    <row r="445" spans="1:2" ht="12.75">
      <c r="A445" s="65" t="s">
        <v>923</v>
      </c>
      <c r="B445" s="106">
        <v>639</v>
      </c>
    </row>
    <row r="446" spans="1:2" ht="12.75">
      <c r="A446" s="65" t="s">
        <v>924</v>
      </c>
      <c r="B446" s="106">
        <v>637</v>
      </c>
    </row>
    <row r="447" spans="1:2" ht="12.75">
      <c r="A447" s="65" t="s">
        <v>925</v>
      </c>
      <c r="B447" s="106">
        <v>636</v>
      </c>
    </row>
    <row r="448" spans="1:2" ht="12.75">
      <c r="A448" s="65" t="s">
        <v>926</v>
      </c>
      <c r="B448" s="106">
        <v>634</v>
      </c>
    </row>
    <row r="449" spans="1:2" ht="12.75">
      <c r="A449" s="65" t="s">
        <v>927</v>
      </c>
      <c r="B449" s="106">
        <v>633</v>
      </c>
    </row>
    <row r="450" spans="1:2" ht="12.75">
      <c r="A450" s="65" t="s">
        <v>928</v>
      </c>
      <c r="B450" s="106">
        <v>631</v>
      </c>
    </row>
    <row r="451" spans="1:2" ht="12.75">
      <c r="A451" s="65" t="s">
        <v>929</v>
      </c>
      <c r="B451" s="106">
        <v>630</v>
      </c>
    </row>
    <row r="452" spans="1:2" ht="12.75">
      <c r="A452" s="65" t="s">
        <v>930</v>
      </c>
      <c r="B452" s="106">
        <v>628</v>
      </c>
    </row>
    <row r="453" spans="1:2" ht="12.75">
      <c r="A453" s="65" t="s">
        <v>931</v>
      </c>
      <c r="B453" s="106">
        <v>627</v>
      </c>
    </row>
    <row r="454" spans="1:2" ht="12.75">
      <c r="A454" s="65" t="s">
        <v>932</v>
      </c>
      <c r="B454" s="106">
        <v>625</v>
      </c>
    </row>
    <row r="455" spans="1:2" ht="12.75">
      <c r="A455" s="65" t="s">
        <v>933</v>
      </c>
      <c r="B455" s="106">
        <v>624</v>
      </c>
    </row>
    <row r="456" spans="1:2" ht="12.75">
      <c r="A456" s="65" t="s">
        <v>934</v>
      </c>
      <c r="B456" s="106">
        <v>622</v>
      </c>
    </row>
    <row r="457" spans="1:2" ht="12.75">
      <c r="A457" s="65" t="s">
        <v>935</v>
      </c>
      <c r="B457" s="106">
        <v>621</v>
      </c>
    </row>
    <row r="458" spans="1:2" ht="12.75">
      <c r="A458" s="65" t="s">
        <v>936</v>
      </c>
      <c r="B458" s="106">
        <v>619</v>
      </c>
    </row>
    <row r="459" spans="1:2" ht="12.75">
      <c r="A459" s="65" t="s">
        <v>937</v>
      </c>
      <c r="B459" s="106">
        <v>618</v>
      </c>
    </row>
    <row r="460" spans="1:2" ht="12.75">
      <c r="A460" s="65" t="s">
        <v>938</v>
      </c>
      <c r="B460" s="106">
        <v>616</v>
      </c>
    </row>
    <row r="461" spans="1:2" ht="12.75">
      <c r="A461" s="65" t="s">
        <v>939</v>
      </c>
      <c r="B461" s="106">
        <v>615</v>
      </c>
    </row>
    <row r="462" spans="1:2" ht="12.75">
      <c r="A462" s="65" t="s">
        <v>940</v>
      </c>
      <c r="B462" s="106">
        <v>613</v>
      </c>
    </row>
    <row r="463" spans="1:2" ht="12.75">
      <c r="A463" s="65" t="s">
        <v>941</v>
      </c>
      <c r="B463" s="106">
        <v>612</v>
      </c>
    </row>
    <row r="464" spans="1:2" ht="12.75">
      <c r="A464" s="65" t="s">
        <v>942</v>
      </c>
      <c r="B464" s="106">
        <v>610</v>
      </c>
    </row>
    <row r="465" spans="1:2" ht="12.75">
      <c r="A465" s="65" t="s">
        <v>943</v>
      </c>
      <c r="B465" s="106">
        <v>609</v>
      </c>
    </row>
    <row r="466" spans="1:2" ht="12.75">
      <c r="A466" s="65" t="s">
        <v>944</v>
      </c>
      <c r="B466" s="106">
        <v>607</v>
      </c>
    </row>
    <row r="467" spans="1:2" ht="12.75">
      <c r="A467" s="65" t="s">
        <v>945</v>
      </c>
      <c r="B467" s="106">
        <v>606</v>
      </c>
    </row>
    <row r="468" spans="1:2" ht="12.75">
      <c r="A468" s="65" t="s">
        <v>946</v>
      </c>
      <c r="B468" s="106">
        <v>604</v>
      </c>
    </row>
    <row r="469" spans="1:2" ht="12.75">
      <c r="A469" s="65" t="s">
        <v>947</v>
      </c>
      <c r="B469" s="106">
        <v>603</v>
      </c>
    </row>
    <row r="470" spans="1:2" ht="12.75">
      <c r="A470" s="65" t="s">
        <v>477</v>
      </c>
      <c r="B470" s="106">
        <v>601</v>
      </c>
    </row>
    <row r="471" spans="1:2" ht="12.75">
      <c r="A471" s="65" t="s">
        <v>948</v>
      </c>
      <c r="B471" s="106">
        <v>600</v>
      </c>
    </row>
    <row r="472" spans="1:2" ht="12.75">
      <c r="A472" s="65" t="s">
        <v>949</v>
      </c>
      <c r="B472" s="106">
        <v>598</v>
      </c>
    </row>
    <row r="473" spans="1:2" ht="12.75">
      <c r="A473" s="65" t="s">
        <v>950</v>
      </c>
      <c r="B473" s="106">
        <v>597</v>
      </c>
    </row>
    <row r="474" spans="1:2" ht="12.75">
      <c r="A474" s="65" t="s">
        <v>527</v>
      </c>
      <c r="B474" s="106">
        <v>595</v>
      </c>
    </row>
    <row r="475" spans="1:2" ht="12.75">
      <c r="A475" s="65" t="s">
        <v>951</v>
      </c>
      <c r="B475" s="106">
        <v>594</v>
      </c>
    </row>
    <row r="476" spans="1:2" ht="12.75">
      <c r="A476" s="65" t="s">
        <v>952</v>
      </c>
      <c r="B476" s="106">
        <v>592</v>
      </c>
    </row>
    <row r="477" spans="1:2" ht="12.75">
      <c r="A477" s="65" t="s">
        <v>953</v>
      </c>
      <c r="B477" s="106">
        <v>591</v>
      </c>
    </row>
    <row r="478" spans="1:2" ht="12.75">
      <c r="A478" s="65" t="s">
        <v>954</v>
      </c>
      <c r="B478" s="106">
        <v>589</v>
      </c>
    </row>
    <row r="479" spans="1:2" ht="12.75">
      <c r="A479" s="65" t="s">
        <v>955</v>
      </c>
      <c r="B479" s="106">
        <v>588</v>
      </c>
    </row>
    <row r="480" spans="1:2" ht="12.75">
      <c r="A480" s="65" t="s">
        <v>956</v>
      </c>
      <c r="B480" s="106">
        <v>586</v>
      </c>
    </row>
    <row r="481" spans="1:2" ht="12.75">
      <c r="A481" s="65" t="s">
        <v>957</v>
      </c>
      <c r="B481" s="106">
        <v>585</v>
      </c>
    </row>
    <row r="482" spans="1:2" ht="12.75">
      <c r="A482" s="65" t="s">
        <v>958</v>
      </c>
      <c r="B482" s="106">
        <v>583</v>
      </c>
    </row>
    <row r="483" spans="1:2" ht="12.75">
      <c r="A483" s="65" t="s">
        <v>959</v>
      </c>
      <c r="B483" s="106">
        <v>582</v>
      </c>
    </row>
    <row r="484" spans="1:2" ht="12.75">
      <c r="A484" s="65" t="s">
        <v>960</v>
      </c>
      <c r="B484" s="106">
        <v>580</v>
      </c>
    </row>
    <row r="485" spans="1:2" ht="12.75">
      <c r="A485" s="65" t="s">
        <v>961</v>
      </c>
      <c r="B485" s="106">
        <v>579</v>
      </c>
    </row>
    <row r="486" spans="1:2" ht="12.75">
      <c r="A486" s="65" t="s">
        <v>962</v>
      </c>
      <c r="B486" s="106">
        <v>577</v>
      </c>
    </row>
    <row r="487" spans="1:2" ht="12.75">
      <c r="A487" s="65" t="s">
        <v>963</v>
      </c>
      <c r="B487" s="106">
        <v>576</v>
      </c>
    </row>
    <row r="488" spans="1:2" ht="12.75">
      <c r="A488" s="65" t="s">
        <v>479</v>
      </c>
      <c r="B488" s="106">
        <v>574</v>
      </c>
    </row>
    <row r="489" spans="1:2" ht="12.75">
      <c r="A489" s="65" t="s">
        <v>964</v>
      </c>
      <c r="B489" s="106">
        <v>573</v>
      </c>
    </row>
    <row r="490" spans="1:2" ht="12.75">
      <c r="A490" s="65" t="s">
        <v>965</v>
      </c>
      <c r="B490" s="106">
        <v>571</v>
      </c>
    </row>
    <row r="491" spans="1:2" ht="12.75">
      <c r="A491" s="65" t="s">
        <v>966</v>
      </c>
      <c r="B491" s="106">
        <v>570</v>
      </c>
    </row>
    <row r="492" spans="1:2" ht="12.75">
      <c r="A492" s="65" t="s">
        <v>967</v>
      </c>
      <c r="B492" s="106">
        <v>568</v>
      </c>
    </row>
    <row r="493" spans="1:2" ht="12.75">
      <c r="A493" s="65" t="s">
        <v>968</v>
      </c>
      <c r="B493" s="106">
        <v>567</v>
      </c>
    </row>
    <row r="494" spans="1:2" ht="12.75">
      <c r="A494" s="65" t="s">
        <v>969</v>
      </c>
      <c r="B494" s="106">
        <v>565</v>
      </c>
    </row>
    <row r="495" spans="1:2" ht="12.75">
      <c r="A495" s="65" t="s">
        <v>970</v>
      </c>
      <c r="B495" s="106">
        <v>564</v>
      </c>
    </row>
    <row r="496" spans="1:2" ht="12.75">
      <c r="A496" s="65" t="s">
        <v>971</v>
      </c>
      <c r="B496" s="106">
        <v>562</v>
      </c>
    </row>
    <row r="497" spans="1:2" ht="12.75">
      <c r="A497" s="65" t="s">
        <v>972</v>
      </c>
      <c r="B497" s="106">
        <v>561</v>
      </c>
    </row>
    <row r="498" spans="1:2" ht="12.75">
      <c r="A498" s="65" t="s">
        <v>973</v>
      </c>
      <c r="B498" s="106">
        <v>559</v>
      </c>
    </row>
    <row r="499" spans="1:2" ht="12.75">
      <c r="A499" s="65" t="s">
        <v>974</v>
      </c>
      <c r="B499" s="106">
        <v>558</v>
      </c>
    </row>
    <row r="500" spans="1:2" ht="12.75">
      <c r="A500" s="65" t="s">
        <v>975</v>
      </c>
      <c r="B500" s="106">
        <v>556</v>
      </c>
    </row>
    <row r="501" spans="1:2" ht="12.75">
      <c r="A501" s="65" t="s">
        <v>976</v>
      </c>
      <c r="B501" s="106">
        <v>555</v>
      </c>
    </row>
    <row r="502" spans="1:2" ht="12.75">
      <c r="A502" s="65" t="s">
        <v>977</v>
      </c>
      <c r="B502" s="106">
        <v>553</v>
      </c>
    </row>
    <row r="503" spans="1:2" ht="12.75">
      <c r="A503" s="65" t="s">
        <v>978</v>
      </c>
      <c r="B503" s="106">
        <v>552</v>
      </c>
    </row>
    <row r="504" spans="1:2" ht="12.75">
      <c r="A504" s="65" t="s">
        <v>979</v>
      </c>
      <c r="B504" s="106">
        <v>550</v>
      </c>
    </row>
    <row r="505" spans="1:2" ht="12.75">
      <c r="A505" s="65" t="s">
        <v>980</v>
      </c>
      <c r="B505" s="106">
        <v>549</v>
      </c>
    </row>
    <row r="506" spans="1:2" ht="12.75">
      <c r="A506" s="65" t="s">
        <v>981</v>
      </c>
      <c r="B506" s="106">
        <v>547</v>
      </c>
    </row>
    <row r="507" spans="1:2" ht="12.75">
      <c r="A507" s="65" t="s">
        <v>982</v>
      </c>
      <c r="B507" s="106">
        <v>546</v>
      </c>
    </row>
    <row r="508" spans="1:2" ht="12.75">
      <c r="A508" s="65" t="s">
        <v>983</v>
      </c>
      <c r="B508" s="106">
        <v>544</v>
      </c>
    </row>
    <row r="509" spans="1:2" ht="12.75">
      <c r="A509" s="65" t="s">
        <v>984</v>
      </c>
      <c r="B509" s="106">
        <v>543</v>
      </c>
    </row>
    <row r="510" spans="1:2" ht="12.75">
      <c r="A510" s="65" t="s">
        <v>985</v>
      </c>
      <c r="B510" s="106">
        <v>541</v>
      </c>
    </row>
    <row r="511" spans="1:2" ht="12.75">
      <c r="A511" s="65" t="s">
        <v>986</v>
      </c>
      <c r="B511" s="106">
        <v>540</v>
      </c>
    </row>
    <row r="512" spans="1:2" ht="12.75">
      <c r="A512" s="65" t="s">
        <v>987</v>
      </c>
      <c r="B512" s="106">
        <v>538</v>
      </c>
    </row>
    <row r="513" spans="1:2" ht="12.75">
      <c r="A513" s="65" t="s">
        <v>988</v>
      </c>
      <c r="B513" s="106">
        <v>537</v>
      </c>
    </row>
    <row r="514" spans="1:2" ht="12.75">
      <c r="A514" s="65" t="s">
        <v>989</v>
      </c>
      <c r="B514" s="106">
        <v>535</v>
      </c>
    </row>
    <row r="515" spans="1:2" ht="12.75">
      <c r="A515" s="65" t="s">
        <v>990</v>
      </c>
      <c r="B515" s="106">
        <v>534</v>
      </c>
    </row>
    <row r="516" spans="1:2" ht="12.75">
      <c r="A516" s="65" t="s">
        <v>991</v>
      </c>
      <c r="B516" s="106">
        <v>532</v>
      </c>
    </row>
    <row r="517" spans="1:2" ht="12.75">
      <c r="A517" s="65" t="s">
        <v>992</v>
      </c>
      <c r="B517" s="106">
        <v>531</v>
      </c>
    </row>
    <row r="518" spans="1:2" ht="12.75">
      <c r="A518" s="65" t="s">
        <v>993</v>
      </c>
      <c r="B518" s="106">
        <v>529</v>
      </c>
    </row>
    <row r="519" spans="1:2" ht="12.75">
      <c r="A519" s="65" t="s">
        <v>994</v>
      </c>
      <c r="B519" s="106">
        <v>528</v>
      </c>
    </row>
    <row r="520" spans="1:2" ht="12.75">
      <c r="A520" s="65" t="s">
        <v>995</v>
      </c>
      <c r="B520" s="106">
        <v>526</v>
      </c>
    </row>
    <row r="521" spans="1:2" ht="12.75">
      <c r="A521" s="65" t="s">
        <v>996</v>
      </c>
      <c r="B521" s="106">
        <v>525</v>
      </c>
    </row>
    <row r="522" spans="1:2" ht="12.75">
      <c r="A522" s="65" t="s">
        <v>997</v>
      </c>
      <c r="B522" s="106">
        <v>523</v>
      </c>
    </row>
    <row r="523" spans="1:2" ht="12.75">
      <c r="A523" s="65" t="s">
        <v>998</v>
      </c>
      <c r="B523" s="106">
        <v>522</v>
      </c>
    </row>
    <row r="524" spans="1:2" ht="12.75">
      <c r="A524" s="65" t="s">
        <v>999</v>
      </c>
      <c r="B524" s="106">
        <v>520</v>
      </c>
    </row>
    <row r="525" spans="1:2" ht="12.75">
      <c r="A525" s="65" t="s">
        <v>1000</v>
      </c>
      <c r="B525" s="106">
        <v>519</v>
      </c>
    </row>
    <row r="526" spans="1:2" ht="12.75">
      <c r="A526" s="65" t="s">
        <v>1001</v>
      </c>
      <c r="B526" s="106">
        <v>517</v>
      </c>
    </row>
    <row r="527" spans="1:2" ht="12.75">
      <c r="A527" s="65" t="s">
        <v>1002</v>
      </c>
      <c r="B527" s="106">
        <v>516</v>
      </c>
    </row>
    <row r="528" spans="1:2" ht="12.75">
      <c r="A528" s="65" t="s">
        <v>1003</v>
      </c>
      <c r="B528" s="106">
        <v>514</v>
      </c>
    </row>
    <row r="529" spans="1:2" ht="12.75">
      <c r="A529" s="65" t="s">
        <v>1004</v>
      </c>
      <c r="B529" s="106">
        <v>513</v>
      </c>
    </row>
    <row r="530" spans="1:2" ht="12.75">
      <c r="A530" s="65" t="s">
        <v>1005</v>
      </c>
      <c r="B530" s="106">
        <v>511</v>
      </c>
    </row>
    <row r="531" spans="1:2" ht="12.75">
      <c r="A531" s="65" t="s">
        <v>1006</v>
      </c>
      <c r="B531" s="106">
        <v>510</v>
      </c>
    </row>
    <row r="532" spans="1:2" ht="12.75">
      <c r="A532" s="65" t="s">
        <v>1007</v>
      </c>
      <c r="B532" s="106">
        <v>508</v>
      </c>
    </row>
    <row r="533" spans="1:2" ht="12.75">
      <c r="A533" s="65" t="s">
        <v>1008</v>
      </c>
      <c r="B533" s="106">
        <v>507</v>
      </c>
    </row>
    <row r="534" spans="1:2" ht="12.75">
      <c r="A534" s="65" t="s">
        <v>1009</v>
      </c>
      <c r="B534" s="106">
        <v>505</v>
      </c>
    </row>
    <row r="535" spans="1:2" ht="12.75">
      <c r="A535" s="65" t="s">
        <v>1010</v>
      </c>
      <c r="B535" s="106">
        <v>504</v>
      </c>
    </row>
    <row r="536" spans="1:2" ht="12.75">
      <c r="A536" s="65" t="s">
        <v>1011</v>
      </c>
      <c r="B536" s="106">
        <v>502</v>
      </c>
    </row>
    <row r="537" spans="1:2" ht="12.75">
      <c r="A537" s="65" t="s">
        <v>483</v>
      </c>
      <c r="B537" s="106">
        <v>501</v>
      </c>
    </row>
    <row r="538" spans="1:2" ht="12.75">
      <c r="A538" s="65" t="s">
        <v>540</v>
      </c>
      <c r="B538" s="106">
        <v>499</v>
      </c>
    </row>
    <row r="539" spans="1:2" ht="12.75">
      <c r="A539" s="65" t="s">
        <v>1012</v>
      </c>
      <c r="B539" s="106">
        <v>498</v>
      </c>
    </row>
    <row r="540" spans="1:2" ht="12.75">
      <c r="A540" s="65" t="s">
        <v>1013</v>
      </c>
      <c r="B540" s="106">
        <v>496</v>
      </c>
    </row>
    <row r="541" spans="1:2" ht="12.75">
      <c r="A541" s="65" t="s">
        <v>1014</v>
      </c>
      <c r="B541" s="106">
        <v>495</v>
      </c>
    </row>
    <row r="542" spans="1:2" ht="12.75">
      <c r="A542" s="65" t="s">
        <v>1015</v>
      </c>
      <c r="B542" s="106">
        <v>493</v>
      </c>
    </row>
    <row r="543" spans="1:2" ht="12.75">
      <c r="A543" s="65" t="s">
        <v>1016</v>
      </c>
      <c r="B543" s="106">
        <v>492</v>
      </c>
    </row>
    <row r="544" spans="1:2" ht="12.75">
      <c r="A544" s="65" t="s">
        <v>1017</v>
      </c>
      <c r="B544" s="106">
        <v>490</v>
      </c>
    </row>
    <row r="545" spans="1:2" ht="12.75">
      <c r="A545" s="65" t="s">
        <v>1018</v>
      </c>
      <c r="B545" s="106">
        <v>489</v>
      </c>
    </row>
    <row r="546" spans="1:2" ht="12.75">
      <c r="A546" s="65" t="s">
        <v>1019</v>
      </c>
      <c r="B546" s="106">
        <v>487</v>
      </c>
    </row>
    <row r="547" spans="1:2" ht="12.75">
      <c r="A547" s="65" t="s">
        <v>1020</v>
      </c>
      <c r="B547" s="106">
        <v>486</v>
      </c>
    </row>
    <row r="548" spans="1:2" ht="12.75">
      <c r="A548" s="65" t="s">
        <v>1021</v>
      </c>
      <c r="B548" s="106">
        <v>484</v>
      </c>
    </row>
    <row r="549" spans="1:2" ht="12.75">
      <c r="A549" s="65" t="s">
        <v>1022</v>
      </c>
      <c r="B549" s="106">
        <v>483</v>
      </c>
    </row>
    <row r="550" spans="1:2" ht="12.75">
      <c r="A550" s="65" t="s">
        <v>1023</v>
      </c>
      <c r="B550" s="106">
        <v>481</v>
      </c>
    </row>
    <row r="551" spans="1:2" ht="12.75">
      <c r="A551" s="65" t="s">
        <v>1024</v>
      </c>
      <c r="B551" s="106">
        <v>480</v>
      </c>
    </row>
    <row r="552" spans="1:2" ht="12.75">
      <c r="A552" s="65" t="s">
        <v>1025</v>
      </c>
      <c r="B552" s="106">
        <v>478</v>
      </c>
    </row>
    <row r="553" spans="1:2" ht="12.75">
      <c r="A553" s="65" t="s">
        <v>1026</v>
      </c>
      <c r="B553" s="106">
        <v>477</v>
      </c>
    </row>
    <row r="554" spans="1:2" ht="12.75">
      <c r="A554" s="65" t="s">
        <v>1027</v>
      </c>
      <c r="B554" s="106">
        <v>475</v>
      </c>
    </row>
    <row r="555" spans="1:2" ht="12.75">
      <c r="A555" s="65" t="s">
        <v>1028</v>
      </c>
      <c r="B555" s="106">
        <v>474</v>
      </c>
    </row>
    <row r="556" spans="1:2" ht="12.75">
      <c r="A556" s="65" t="s">
        <v>1029</v>
      </c>
      <c r="B556" s="106">
        <v>472</v>
      </c>
    </row>
    <row r="557" spans="1:2" ht="12.75">
      <c r="A557" s="65" t="s">
        <v>1030</v>
      </c>
      <c r="B557" s="106">
        <v>471</v>
      </c>
    </row>
    <row r="558" spans="1:2" ht="12.75">
      <c r="A558" s="65" t="s">
        <v>1031</v>
      </c>
      <c r="B558" s="106">
        <v>469</v>
      </c>
    </row>
    <row r="559" spans="1:2" ht="12.75">
      <c r="A559" s="65" t="s">
        <v>1032</v>
      </c>
      <c r="B559" s="106">
        <v>468</v>
      </c>
    </row>
    <row r="560" spans="1:2" ht="12.75">
      <c r="A560" s="65" t="s">
        <v>1033</v>
      </c>
      <c r="B560" s="106">
        <v>466</v>
      </c>
    </row>
    <row r="561" spans="1:2" ht="12.75">
      <c r="A561" s="65" t="s">
        <v>1034</v>
      </c>
      <c r="B561" s="106">
        <v>465</v>
      </c>
    </row>
    <row r="562" spans="1:2" ht="12.75">
      <c r="A562" s="65" t="s">
        <v>1035</v>
      </c>
      <c r="B562" s="106">
        <v>463</v>
      </c>
    </row>
    <row r="563" spans="1:2" ht="12.75">
      <c r="A563" s="65" t="s">
        <v>1036</v>
      </c>
      <c r="B563" s="106">
        <v>462</v>
      </c>
    </row>
    <row r="564" spans="1:2" ht="12.75">
      <c r="A564" s="65" t="s">
        <v>1037</v>
      </c>
      <c r="B564" s="106">
        <v>460</v>
      </c>
    </row>
    <row r="565" spans="1:2" ht="12.75">
      <c r="A565" s="65" t="s">
        <v>1038</v>
      </c>
      <c r="B565" s="106">
        <v>459</v>
      </c>
    </row>
    <row r="566" spans="1:2" ht="12.75">
      <c r="A566" s="65" t="s">
        <v>1039</v>
      </c>
      <c r="B566" s="106">
        <v>457</v>
      </c>
    </row>
    <row r="567" spans="1:2" ht="12.75">
      <c r="A567" s="65" t="s">
        <v>1040</v>
      </c>
      <c r="B567" s="106">
        <v>456</v>
      </c>
    </row>
    <row r="568" spans="1:2" ht="12.75">
      <c r="A568" s="65" t="s">
        <v>1041</v>
      </c>
      <c r="B568" s="106">
        <v>454</v>
      </c>
    </row>
    <row r="569" spans="1:2" ht="12.75">
      <c r="A569" s="65" t="s">
        <v>1042</v>
      </c>
      <c r="B569" s="106">
        <v>453</v>
      </c>
    </row>
    <row r="570" spans="1:2" ht="12.75">
      <c r="A570" s="65" t="s">
        <v>1043</v>
      </c>
      <c r="B570" s="106">
        <v>451</v>
      </c>
    </row>
    <row r="571" spans="1:2" ht="12.75">
      <c r="A571" s="65" t="s">
        <v>1044</v>
      </c>
      <c r="B571" s="106">
        <v>450</v>
      </c>
    </row>
    <row r="572" spans="1:2" ht="12.75">
      <c r="A572" s="65" t="s">
        <v>1045</v>
      </c>
      <c r="B572" s="106">
        <v>448</v>
      </c>
    </row>
    <row r="573" spans="1:2" ht="12.75">
      <c r="A573" s="65" t="s">
        <v>1046</v>
      </c>
      <c r="B573" s="106">
        <v>447</v>
      </c>
    </row>
    <row r="574" spans="1:2" ht="12.75">
      <c r="A574" s="65" t="s">
        <v>1047</v>
      </c>
      <c r="B574" s="106">
        <v>445</v>
      </c>
    </row>
    <row r="575" spans="1:2" ht="12.75">
      <c r="A575" s="65" t="s">
        <v>1048</v>
      </c>
      <c r="B575" s="106">
        <v>444</v>
      </c>
    </row>
    <row r="576" spans="1:2" ht="12.75">
      <c r="A576" s="65" t="s">
        <v>1049</v>
      </c>
      <c r="B576" s="106">
        <v>442</v>
      </c>
    </row>
    <row r="577" spans="1:2" ht="12.75">
      <c r="A577" s="65" t="s">
        <v>1050</v>
      </c>
      <c r="B577" s="106">
        <v>441</v>
      </c>
    </row>
    <row r="578" spans="1:2" ht="12.75">
      <c r="A578" s="65" t="s">
        <v>1051</v>
      </c>
      <c r="B578" s="106">
        <v>439</v>
      </c>
    </row>
    <row r="579" spans="1:2" ht="12.75">
      <c r="A579" s="65" t="s">
        <v>1052</v>
      </c>
      <c r="B579" s="106">
        <v>438</v>
      </c>
    </row>
    <row r="580" spans="1:2" ht="12.75">
      <c r="A580" s="65" t="s">
        <v>1053</v>
      </c>
      <c r="B580" s="106">
        <v>436</v>
      </c>
    </row>
    <row r="581" spans="1:2" ht="12.75">
      <c r="A581" s="65" t="s">
        <v>1054</v>
      </c>
      <c r="B581" s="106">
        <v>435</v>
      </c>
    </row>
    <row r="582" spans="1:2" ht="12.75">
      <c r="A582" s="65" t="s">
        <v>1055</v>
      </c>
      <c r="B582" s="106">
        <v>433</v>
      </c>
    </row>
    <row r="583" spans="1:2" ht="12.75">
      <c r="A583" s="65" t="s">
        <v>1056</v>
      </c>
      <c r="B583" s="106">
        <v>432</v>
      </c>
    </row>
    <row r="584" spans="1:2" ht="12.75">
      <c r="A584" s="65" t="s">
        <v>1057</v>
      </c>
      <c r="B584" s="106">
        <v>430</v>
      </c>
    </row>
    <row r="585" spans="1:2" ht="12.75">
      <c r="A585" s="65" t="s">
        <v>1058</v>
      </c>
      <c r="B585" s="106">
        <v>429</v>
      </c>
    </row>
    <row r="586" spans="1:2" ht="12.75">
      <c r="A586" s="65" t="s">
        <v>1059</v>
      </c>
      <c r="B586" s="106">
        <v>427</v>
      </c>
    </row>
    <row r="587" spans="1:2" ht="12.75">
      <c r="A587" s="65" t="s">
        <v>1060</v>
      </c>
      <c r="B587" s="106">
        <v>426</v>
      </c>
    </row>
    <row r="588" spans="1:2" ht="12.75">
      <c r="A588" s="65" t="s">
        <v>1061</v>
      </c>
      <c r="B588" s="106">
        <v>424</v>
      </c>
    </row>
    <row r="589" spans="1:2" ht="12.75">
      <c r="A589" s="65" t="s">
        <v>1062</v>
      </c>
      <c r="B589" s="106">
        <v>423</v>
      </c>
    </row>
    <row r="590" spans="1:2" ht="12.75">
      <c r="A590" s="65" t="s">
        <v>1063</v>
      </c>
      <c r="B590" s="106">
        <v>421</v>
      </c>
    </row>
    <row r="591" spans="1:2" ht="12.75">
      <c r="A591" s="65" t="s">
        <v>1064</v>
      </c>
      <c r="B591" s="106">
        <v>420</v>
      </c>
    </row>
    <row r="592" spans="1:2" ht="12.75">
      <c r="A592" s="65" t="s">
        <v>1065</v>
      </c>
      <c r="B592" s="106">
        <v>418</v>
      </c>
    </row>
    <row r="593" spans="1:2" ht="12.75">
      <c r="A593" s="65" t="s">
        <v>1066</v>
      </c>
      <c r="B593" s="106">
        <v>417</v>
      </c>
    </row>
    <row r="594" spans="1:2" ht="12.75">
      <c r="A594" s="65" t="s">
        <v>1067</v>
      </c>
      <c r="B594" s="106">
        <v>415</v>
      </c>
    </row>
    <row r="595" spans="1:2" ht="12.75">
      <c r="A595" s="65" t="s">
        <v>1068</v>
      </c>
      <c r="B595" s="106">
        <v>414</v>
      </c>
    </row>
    <row r="596" spans="1:2" ht="12.75">
      <c r="A596" s="65" t="s">
        <v>1069</v>
      </c>
      <c r="B596" s="106">
        <v>412</v>
      </c>
    </row>
    <row r="597" spans="1:2" ht="12.75">
      <c r="A597" s="65" t="s">
        <v>1070</v>
      </c>
      <c r="B597" s="106">
        <v>411</v>
      </c>
    </row>
    <row r="598" spans="1:2" ht="12.75">
      <c r="A598" s="65" t="s">
        <v>1071</v>
      </c>
      <c r="B598" s="106">
        <v>409</v>
      </c>
    </row>
    <row r="599" spans="1:2" ht="12.75">
      <c r="A599" s="65" t="s">
        <v>1072</v>
      </c>
      <c r="B599" s="106">
        <v>408</v>
      </c>
    </row>
    <row r="600" spans="1:2" ht="12.75">
      <c r="A600" s="65" t="s">
        <v>1073</v>
      </c>
      <c r="B600" s="106">
        <v>406</v>
      </c>
    </row>
    <row r="601" spans="1:2" ht="12.75">
      <c r="A601" s="65" t="s">
        <v>1074</v>
      </c>
      <c r="B601" s="106">
        <v>405</v>
      </c>
    </row>
    <row r="602" spans="1:2" ht="12.75">
      <c r="A602" s="65" t="s">
        <v>493</v>
      </c>
      <c r="B602" s="106">
        <v>403</v>
      </c>
    </row>
    <row r="603" spans="1:2" ht="12.75">
      <c r="A603" s="65" t="s">
        <v>1075</v>
      </c>
      <c r="B603" s="106">
        <v>402</v>
      </c>
    </row>
    <row r="604" spans="1:2" ht="12.75">
      <c r="A604" s="65" t="s">
        <v>1076</v>
      </c>
      <c r="B604" s="106">
        <v>400</v>
      </c>
    </row>
    <row r="605" spans="1:2" ht="12.75">
      <c r="A605" s="65" t="s">
        <v>1077</v>
      </c>
      <c r="B605" s="106">
        <v>399</v>
      </c>
    </row>
    <row r="606" spans="1:2" ht="12.75">
      <c r="A606" s="65" t="s">
        <v>1078</v>
      </c>
      <c r="B606" s="106">
        <v>397</v>
      </c>
    </row>
    <row r="607" spans="1:2" ht="12.75">
      <c r="A607" s="65" t="s">
        <v>1079</v>
      </c>
      <c r="B607" s="106">
        <v>396</v>
      </c>
    </row>
    <row r="608" spans="1:2" ht="12.75">
      <c r="A608" s="65" t="s">
        <v>1080</v>
      </c>
      <c r="B608" s="106">
        <v>394</v>
      </c>
    </row>
    <row r="609" spans="1:2" ht="12.75">
      <c r="A609" s="65" t="s">
        <v>1081</v>
      </c>
      <c r="B609" s="106">
        <v>393</v>
      </c>
    </row>
    <row r="610" spans="1:2" ht="12.75">
      <c r="A610" s="65" t="s">
        <v>1082</v>
      </c>
      <c r="B610" s="106">
        <v>391</v>
      </c>
    </row>
    <row r="611" spans="1:2" ht="12.75">
      <c r="A611" s="65" t="s">
        <v>1083</v>
      </c>
      <c r="B611" s="106">
        <v>390</v>
      </c>
    </row>
    <row r="612" spans="1:2" ht="12.75">
      <c r="A612" s="65" t="s">
        <v>1084</v>
      </c>
      <c r="B612" s="106">
        <v>388</v>
      </c>
    </row>
    <row r="613" spans="1:2" ht="12.75">
      <c r="A613" s="65" t="s">
        <v>1085</v>
      </c>
      <c r="B613" s="106">
        <v>387</v>
      </c>
    </row>
    <row r="614" spans="1:2" ht="12.75">
      <c r="A614" s="65" t="s">
        <v>1086</v>
      </c>
      <c r="B614" s="106">
        <v>385</v>
      </c>
    </row>
    <row r="615" spans="1:2" ht="12.75">
      <c r="A615" s="65" t="s">
        <v>1087</v>
      </c>
      <c r="B615" s="106">
        <v>384</v>
      </c>
    </row>
    <row r="616" spans="1:2" ht="12.75">
      <c r="A616" s="65" t="s">
        <v>1088</v>
      </c>
      <c r="B616" s="106">
        <v>382</v>
      </c>
    </row>
    <row r="617" spans="1:2" ht="12.75">
      <c r="A617" s="65" t="s">
        <v>1089</v>
      </c>
      <c r="B617" s="106">
        <v>381</v>
      </c>
    </row>
    <row r="618" spans="1:2" ht="12.75">
      <c r="A618" s="65" t="s">
        <v>1090</v>
      </c>
      <c r="B618" s="106">
        <v>379</v>
      </c>
    </row>
    <row r="619" spans="1:2" ht="12.75">
      <c r="A619" s="65" t="s">
        <v>1091</v>
      </c>
      <c r="B619" s="106">
        <v>378</v>
      </c>
    </row>
    <row r="620" spans="1:2" ht="12.75">
      <c r="A620" s="65" t="s">
        <v>1092</v>
      </c>
      <c r="B620" s="106">
        <v>376</v>
      </c>
    </row>
    <row r="621" spans="1:2" ht="12.75">
      <c r="A621" s="65" t="s">
        <v>1093</v>
      </c>
      <c r="B621" s="106">
        <v>375</v>
      </c>
    </row>
    <row r="622" spans="1:2" ht="12.75">
      <c r="A622" s="65" t="s">
        <v>1094</v>
      </c>
      <c r="B622" s="106">
        <v>373</v>
      </c>
    </row>
    <row r="623" spans="1:2" ht="12.75">
      <c r="A623" s="65" t="s">
        <v>1095</v>
      </c>
      <c r="B623" s="106">
        <v>372</v>
      </c>
    </row>
    <row r="624" spans="1:2" ht="12.75">
      <c r="A624" s="65" t="s">
        <v>1096</v>
      </c>
      <c r="B624" s="106">
        <v>370</v>
      </c>
    </row>
    <row r="625" spans="1:2" ht="12.75">
      <c r="A625" s="65" t="s">
        <v>1097</v>
      </c>
      <c r="B625" s="106">
        <v>369</v>
      </c>
    </row>
    <row r="626" spans="1:2" ht="12.75">
      <c r="A626" s="65" t="s">
        <v>1098</v>
      </c>
      <c r="B626" s="106">
        <v>367</v>
      </c>
    </row>
    <row r="627" spans="1:2" ht="12.75">
      <c r="A627" s="65" t="s">
        <v>1099</v>
      </c>
      <c r="B627" s="106">
        <v>366</v>
      </c>
    </row>
    <row r="628" spans="1:2" ht="12.75">
      <c r="A628" s="65" t="s">
        <v>1100</v>
      </c>
      <c r="B628" s="106">
        <v>364</v>
      </c>
    </row>
    <row r="629" spans="1:2" ht="12.75">
      <c r="A629" s="65" t="s">
        <v>1101</v>
      </c>
      <c r="B629" s="106">
        <v>363</v>
      </c>
    </row>
    <row r="630" spans="1:2" ht="12.75">
      <c r="A630" s="65" t="s">
        <v>1102</v>
      </c>
      <c r="B630" s="106">
        <v>361</v>
      </c>
    </row>
    <row r="631" spans="1:2" ht="12.75">
      <c r="A631" s="65" t="s">
        <v>452</v>
      </c>
      <c r="B631" s="106">
        <v>360</v>
      </c>
    </row>
    <row r="632" spans="1:2" ht="12.75">
      <c r="A632" s="65" t="s">
        <v>1103</v>
      </c>
      <c r="B632" s="106">
        <v>358</v>
      </c>
    </row>
    <row r="633" spans="1:2" ht="12.75">
      <c r="A633" s="65" t="s">
        <v>1104</v>
      </c>
      <c r="B633" s="106">
        <v>357</v>
      </c>
    </row>
    <row r="634" spans="1:2" ht="12.75">
      <c r="A634" s="65" t="s">
        <v>1105</v>
      </c>
      <c r="B634" s="106">
        <v>355</v>
      </c>
    </row>
    <row r="635" spans="1:2" ht="12.75">
      <c r="A635" s="65" t="s">
        <v>1106</v>
      </c>
      <c r="B635" s="106">
        <v>354</v>
      </c>
    </row>
    <row r="636" spans="1:2" ht="12.75">
      <c r="A636" s="65" t="s">
        <v>1107</v>
      </c>
      <c r="B636" s="106">
        <v>352</v>
      </c>
    </row>
    <row r="637" spans="1:2" ht="12.75">
      <c r="A637" s="65" t="s">
        <v>1108</v>
      </c>
      <c r="B637" s="106">
        <v>351</v>
      </c>
    </row>
    <row r="638" spans="1:2" ht="12.75">
      <c r="A638" s="65" t="s">
        <v>1109</v>
      </c>
      <c r="B638" s="106">
        <v>349</v>
      </c>
    </row>
    <row r="639" spans="1:2" ht="12.75">
      <c r="A639" s="65" t="s">
        <v>1110</v>
      </c>
      <c r="B639" s="106">
        <v>348</v>
      </c>
    </row>
    <row r="640" spans="1:2" ht="12.75">
      <c r="A640" s="65" t="s">
        <v>1111</v>
      </c>
      <c r="B640" s="106">
        <v>346</v>
      </c>
    </row>
    <row r="641" spans="1:2" ht="12.75">
      <c r="A641" s="65" t="s">
        <v>1112</v>
      </c>
      <c r="B641" s="106">
        <v>345</v>
      </c>
    </row>
    <row r="642" spans="1:2" ht="12.75">
      <c r="A642" s="65" t="s">
        <v>1113</v>
      </c>
      <c r="B642" s="106">
        <v>343</v>
      </c>
    </row>
    <row r="643" spans="1:2" ht="12.75">
      <c r="A643" s="65" t="s">
        <v>1114</v>
      </c>
      <c r="B643" s="106">
        <v>342</v>
      </c>
    </row>
    <row r="644" spans="1:2" ht="12.75">
      <c r="A644" s="65" t="s">
        <v>1115</v>
      </c>
      <c r="B644" s="106">
        <v>340</v>
      </c>
    </row>
    <row r="645" spans="1:2" ht="12.75">
      <c r="A645" s="65" t="s">
        <v>1116</v>
      </c>
      <c r="B645" s="106">
        <v>339</v>
      </c>
    </row>
    <row r="646" spans="1:2" ht="12.75">
      <c r="A646" s="65" t="s">
        <v>1117</v>
      </c>
      <c r="B646" s="106">
        <v>337</v>
      </c>
    </row>
    <row r="647" spans="1:2" ht="12.75">
      <c r="A647" s="65" t="s">
        <v>1118</v>
      </c>
      <c r="B647" s="106">
        <v>336</v>
      </c>
    </row>
    <row r="648" spans="1:2" ht="12.75">
      <c r="A648" s="65" t="s">
        <v>1119</v>
      </c>
      <c r="B648" s="106">
        <v>334</v>
      </c>
    </row>
    <row r="649" spans="1:2" ht="12.75">
      <c r="A649" s="65" t="s">
        <v>1120</v>
      </c>
      <c r="B649" s="106">
        <v>333</v>
      </c>
    </row>
    <row r="650" spans="1:2" ht="12.75">
      <c r="A650" s="65" t="s">
        <v>1121</v>
      </c>
      <c r="B650" s="106">
        <v>331</v>
      </c>
    </row>
    <row r="651" spans="1:2" ht="12.75">
      <c r="A651" s="65" t="s">
        <v>1122</v>
      </c>
      <c r="B651" s="106">
        <v>330</v>
      </c>
    </row>
    <row r="652" spans="1:2" ht="12.75">
      <c r="A652" s="65" t="s">
        <v>1123</v>
      </c>
      <c r="B652" s="106">
        <v>328</v>
      </c>
    </row>
    <row r="653" spans="1:2" ht="12.75">
      <c r="A653" s="65" t="s">
        <v>1124</v>
      </c>
      <c r="B653" s="106">
        <v>327</v>
      </c>
    </row>
    <row r="654" spans="1:2" ht="12.75">
      <c r="A654" s="65" t="s">
        <v>1125</v>
      </c>
      <c r="B654" s="106">
        <v>325</v>
      </c>
    </row>
    <row r="655" spans="1:2" ht="12.75">
      <c r="A655" s="65" t="s">
        <v>1126</v>
      </c>
      <c r="B655" s="106">
        <v>324</v>
      </c>
    </row>
    <row r="656" spans="1:2" ht="12.75">
      <c r="A656" s="65" t="s">
        <v>1127</v>
      </c>
      <c r="B656" s="106">
        <v>322</v>
      </c>
    </row>
    <row r="657" spans="1:2" ht="12.75">
      <c r="A657" s="65" t="s">
        <v>1128</v>
      </c>
      <c r="B657" s="106">
        <v>321</v>
      </c>
    </row>
    <row r="658" spans="1:2" ht="12.75">
      <c r="A658" s="65" t="s">
        <v>1129</v>
      </c>
      <c r="B658" s="106">
        <v>319</v>
      </c>
    </row>
    <row r="659" spans="1:2" ht="12.75">
      <c r="A659" s="65" t="s">
        <v>1130</v>
      </c>
      <c r="B659" s="106">
        <v>318</v>
      </c>
    </row>
    <row r="660" spans="1:2" ht="12.75">
      <c r="A660" s="65" t="s">
        <v>1131</v>
      </c>
      <c r="B660" s="106">
        <v>316</v>
      </c>
    </row>
    <row r="661" spans="1:2" ht="12.75">
      <c r="A661" s="65" t="s">
        <v>1132</v>
      </c>
      <c r="B661" s="106">
        <v>315</v>
      </c>
    </row>
    <row r="662" spans="1:2" ht="12.75">
      <c r="A662" s="65" t="s">
        <v>1133</v>
      </c>
      <c r="B662" s="106">
        <v>313</v>
      </c>
    </row>
    <row r="663" spans="1:2" ht="12.75">
      <c r="A663" s="65" t="s">
        <v>1134</v>
      </c>
      <c r="B663" s="106">
        <v>312</v>
      </c>
    </row>
    <row r="664" spans="1:2" ht="12.75">
      <c r="A664" s="65" t="s">
        <v>1135</v>
      </c>
      <c r="B664" s="106">
        <v>310</v>
      </c>
    </row>
    <row r="665" spans="1:2" ht="12.75">
      <c r="A665" s="65" t="s">
        <v>1136</v>
      </c>
      <c r="B665" s="106">
        <v>309</v>
      </c>
    </row>
    <row r="666" spans="1:2" ht="12.75">
      <c r="A666" s="65" t="s">
        <v>1137</v>
      </c>
      <c r="B666" s="106">
        <v>307</v>
      </c>
    </row>
    <row r="667" spans="1:2" ht="12.75">
      <c r="A667" s="65" t="s">
        <v>1138</v>
      </c>
      <c r="B667" s="106">
        <v>306</v>
      </c>
    </row>
    <row r="668" spans="1:2" ht="12.75">
      <c r="A668" s="65" t="s">
        <v>1139</v>
      </c>
      <c r="B668" s="106">
        <v>304</v>
      </c>
    </row>
    <row r="669" spans="1:2" ht="12.75">
      <c r="A669" s="65" t="s">
        <v>1140</v>
      </c>
      <c r="B669" s="106">
        <v>303</v>
      </c>
    </row>
    <row r="670" spans="1:2" ht="12.75">
      <c r="A670" s="65" t="s">
        <v>1141</v>
      </c>
      <c r="B670" s="106">
        <v>301</v>
      </c>
    </row>
    <row r="671" spans="1:2" ht="12.75">
      <c r="A671" s="65" t="s">
        <v>1142</v>
      </c>
      <c r="B671" s="106">
        <v>300</v>
      </c>
    </row>
    <row r="672" spans="1:2" ht="12.75">
      <c r="A672" s="65" t="s">
        <v>1143</v>
      </c>
      <c r="B672" s="106">
        <v>298</v>
      </c>
    </row>
    <row r="673" spans="1:2" ht="12.75">
      <c r="A673" s="65" t="s">
        <v>1144</v>
      </c>
      <c r="B673" s="106">
        <v>297</v>
      </c>
    </row>
    <row r="674" spans="1:2" ht="12.75">
      <c r="A674" s="65" t="s">
        <v>1145</v>
      </c>
      <c r="B674" s="106">
        <v>295</v>
      </c>
    </row>
    <row r="675" spans="1:2" ht="12.75">
      <c r="A675" s="65" t="s">
        <v>1146</v>
      </c>
      <c r="B675" s="106">
        <v>294</v>
      </c>
    </row>
    <row r="676" spans="1:2" ht="12.75">
      <c r="A676" s="65" t="s">
        <v>1147</v>
      </c>
      <c r="B676" s="106">
        <v>292</v>
      </c>
    </row>
    <row r="677" spans="1:2" ht="12.75">
      <c r="A677" s="65" t="s">
        <v>1148</v>
      </c>
      <c r="B677" s="106">
        <v>291</v>
      </c>
    </row>
    <row r="678" spans="1:2" ht="12.75">
      <c r="A678" s="65" t="s">
        <v>1149</v>
      </c>
      <c r="B678" s="106">
        <v>289</v>
      </c>
    </row>
    <row r="679" spans="1:2" ht="12.75">
      <c r="A679" s="65" t="s">
        <v>1150</v>
      </c>
      <c r="B679" s="106">
        <v>288</v>
      </c>
    </row>
    <row r="680" spans="1:2" ht="12.75">
      <c r="A680" s="65" t="s">
        <v>1151</v>
      </c>
      <c r="B680" s="106">
        <v>286</v>
      </c>
    </row>
    <row r="681" spans="1:2" ht="12.75">
      <c r="A681" s="65" t="s">
        <v>1152</v>
      </c>
      <c r="B681" s="106">
        <v>285</v>
      </c>
    </row>
    <row r="682" spans="1:2" ht="12.75">
      <c r="A682" s="65" t="s">
        <v>1153</v>
      </c>
      <c r="B682" s="106">
        <v>283</v>
      </c>
    </row>
    <row r="683" spans="1:2" ht="12.75">
      <c r="A683" s="65" t="s">
        <v>1154</v>
      </c>
      <c r="B683" s="106">
        <v>282</v>
      </c>
    </row>
    <row r="684" spans="1:2" ht="12.75">
      <c r="A684" s="65" t="s">
        <v>1155</v>
      </c>
      <c r="B684" s="106">
        <v>280</v>
      </c>
    </row>
    <row r="685" spans="1:2" ht="12.75">
      <c r="A685" s="65" t="s">
        <v>1156</v>
      </c>
      <c r="B685" s="106">
        <v>279</v>
      </c>
    </row>
    <row r="686" spans="1:2" ht="12.75">
      <c r="A686" s="65" t="s">
        <v>1157</v>
      </c>
      <c r="B686" s="106">
        <v>277</v>
      </c>
    </row>
    <row r="687" spans="1:2" ht="12.75">
      <c r="A687" s="65" t="s">
        <v>1158</v>
      </c>
      <c r="B687" s="106">
        <v>276</v>
      </c>
    </row>
    <row r="688" spans="1:2" ht="12.75">
      <c r="A688" s="65" t="s">
        <v>1159</v>
      </c>
      <c r="B688" s="106">
        <v>274</v>
      </c>
    </row>
    <row r="689" spans="1:2" ht="12.75">
      <c r="A689" s="65" t="s">
        <v>1160</v>
      </c>
      <c r="B689" s="106">
        <v>273</v>
      </c>
    </row>
    <row r="690" spans="1:2" ht="12.75">
      <c r="A690" s="65" t="s">
        <v>1161</v>
      </c>
      <c r="B690" s="106">
        <v>271</v>
      </c>
    </row>
    <row r="691" spans="1:2" ht="12.75">
      <c r="A691" s="65" t="s">
        <v>1162</v>
      </c>
      <c r="B691" s="106">
        <v>270</v>
      </c>
    </row>
    <row r="692" spans="1:2" ht="12.75">
      <c r="A692" s="65" t="s">
        <v>490</v>
      </c>
      <c r="B692" s="106">
        <v>268</v>
      </c>
    </row>
    <row r="693" spans="1:2" ht="12.75">
      <c r="A693" s="65" t="s">
        <v>1163</v>
      </c>
      <c r="B693" s="106">
        <v>267</v>
      </c>
    </row>
    <row r="694" spans="1:2" ht="12.75">
      <c r="A694" s="65" t="s">
        <v>1164</v>
      </c>
      <c r="B694" s="106">
        <v>265</v>
      </c>
    </row>
    <row r="695" spans="1:2" ht="12.75">
      <c r="A695" s="65" t="s">
        <v>1165</v>
      </c>
      <c r="B695" s="106">
        <v>264</v>
      </c>
    </row>
    <row r="696" spans="1:2" ht="12.75">
      <c r="A696" s="65" t="s">
        <v>1166</v>
      </c>
      <c r="B696" s="106">
        <v>262</v>
      </c>
    </row>
    <row r="697" spans="1:2" ht="12.75">
      <c r="A697" s="65" t="s">
        <v>1167</v>
      </c>
      <c r="B697" s="106">
        <v>261</v>
      </c>
    </row>
    <row r="698" spans="1:2" ht="12.75">
      <c r="A698" s="65" t="s">
        <v>1168</v>
      </c>
      <c r="B698" s="106">
        <v>259</v>
      </c>
    </row>
    <row r="699" spans="1:2" ht="12.75">
      <c r="A699" s="65" t="s">
        <v>1169</v>
      </c>
      <c r="B699" s="106">
        <v>258</v>
      </c>
    </row>
    <row r="700" spans="1:2" ht="12.75">
      <c r="A700" s="65" t="s">
        <v>1170</v>
      </c>
      <c r="B700" s="106">
        <v>256</v>
      </c>
    </row>
    <row r="701" spans="1:2" ht="12.75">
      <c r="A701" s="65" t="s">
        <v>1171</v>
      </c>
      <c r="B701" s="106">
        <v>255</v>
      </c>
    </row>
    <row r="702" spans="1:2" ht="12.75">
      <c r="A702" s="65" t="s">
        <v>1172</v>
      </c>
      <c r="B702" s="106">
        <v>253</v>
      </c>
    </row>
    <row r="703" spans="1:2" ht="12.75">
      <c r="A703" s="65" t="s">
        <v>1173</v>
      </c>
      <c r="B703" s="106">
        <v>252</v>
      </c>
    </row>
    <row r="704" spans="1:2" ht="12.75">
      <c r="A704" s="65" t="s">
        <v>1174</v>
      </c>
      <c r="B704" s="106">
        <v>250</v>
      </c>
    </row>
    <row r="705" spans="1:2" ht="12.75">
      <c r="A705" s="65" t="s">
        <v>1175</v>
      </c>
      <c r="B705" s="106">
        <v>249</v>
      </c>
    </row>
    <row r="706" spans="1:2" ht="12.75">
      <c r="A706" s="65" t="s">
        <v>1176</v>
      </c>
      <c r="B706" s="106">
        <v>247</v>
      </c>
    </row>
    <row r="707" spans="1:2" ht="12.75">
      <c r="A707" s="65" t="s">
        <v>1177</v>
      </c>
      <c r="B707" s="106">
        <v>246</v>
      </c>
    </row>
    <row r="708" spans="1:2" ht="12.75">
      <c r="A708" s="65" t="s">
        <v>1178</v>
      </c>
      <c r="B708" s="106">
        <v>244</v>
      </c>
    </row>
    <row r="709" spans="1:2" ht="12.75">
      <c r="A709" s="65" t="s">
        <v>1179</v>
      </c>
      <c r="B709" s="106">
        <v>243</v>
      </c>
    </row>
    <row r="710" spans="1:2" ht="12.75">
      <c r="A710" s="65" t="s">
        <v>1180</v>
      </c>
      <c r="B710" s="106">
        <v>241</v>
      </c>
    </row>
    <row r="711" spans="1:2" ht="12.75">
      <c r="A711" s="65" t="s">
        <v>1181</v>
      </c>
      <c r="B711" s="106">
        <v>240</v>
      </c>
    </row>
    <row r="712" spans="1:2" ht="12.75">
      <c r="A712" s="65" t="s">
        <v>1182</v>
      </c>
      <c r="B712" s="106">
        <v>238</v>
      </c>
    </row>
    <row r="713" spans="1:2" ht="12.75">
      <c r="A713" s="65" t="s">
        <v>1183</v>
      </c>
      <c r="B713" s="106">
        <v>237</v>
      </c>
    </row>
    <row r="714" spans="1:2" ht="12.75">
      <c r="A714" s="65" t="s">
        <v>1184</v>
      </c>
      <c r="B714" s="106">
        <v>235</v>
      </c>
    </row>
    <row r="715" spans="1:2" ht="12.75">
      <c r="A715" s="65" t="s">
        <v>1185</v>
      </c>
      <c r="B715" s="106">
        <v>234</v>
      </c>
    </row>
    <row r="716" spans="1:2" ht="12.75">
      <c r="A716" s="65" t="s">
        <v>1186</v>
      </c>
      <c r="B716" s="106">
        <v>232</v>
      </c>
    </row>
    <row r="717" spans="1:2" ht="12.75">
      <c r="A717" s="65" t="s">
        <v>1187</v>
      </c>
      <c r="B717" s="106">
        <v>231</v>
      </c>
    </row>
    <row r="718" spans="1:2" ht="12.75">
      <c r="A718" s="65" t="s">
        <v>1188</v>
      </c>
      <c r="B718" s="106">
        <v>229</v>
      </c>
    </row>
    <row r="719" spans="1:2" ht="12.75">
      <c r="A719" s="65" t="s">
        <v>1189</v>
      </c>
      <c r="B719" s="106">
        <v>228</v>
      </c>
    </row>
    <row r="720" spans="1:2" ht="12.75">
      <c r="A720" s="65" t="s">
        <v>1190</v>
      </c>
      <c r="B720" s="106">
        <v>226</v>
      </c>
    </row>
    <row r="721" spans="1:2" ht="12.75">
      <c r="A721" s="65" t="s">
        <v>1191</v>
      </c>
      <c r="B721" s="106">
        <v>225</v>
      </c>
    </row>
    <row r="722" spans="1:2" ht="12.75">
      <c r="A722" s="65" t="s">
        <v>1192</v>
      </c>
      <c r="B722" s="106">
        <v>223</v>
      </c>
    </row>
    <row r="723" spans="1:2" ht="12.75">
      <c r="A723" s="65" t="s">
        <v>1193</v>
      </c>
      <c r="B723" s="106">
        <v>222</v>
      </c>
    </row>
    <row r="724" spans="1:2" ht="12.75">
      <c r="A724" s="65" t="s">
        <v>1194</v>
      </c>
      <c r="B724" s="106">
        <v>220</v>
      </c>
    </row>
    <row r="725" spans="1:2" ht="12.75">
      <c r="A725" s="65" t="s">
        <v>1195</v>
      </c>
      <c r="B725" s="106">
        <v>219</v>
      </c>
    </row>
    <row r="726" spans="1:2" ht="12.75">
      <c r="A726" s="65" t="s">
        <v>1196</v>
      </c>
      <c r="B726" s="106">
        <v>217</v>
      </c>
    </row>
    <row r="727" spans="1:2" ht="12.75">
      <c r="A727" s="65" t="s">
        <v>1197</v>
      </c>
      <c r="B727" s="106">
        <v>216</v>
      </c>
    </row>
    <row r="728" spans="1:2" ht="12.75">
      <c r="A728" s="65" t="s">
        <v>1198</v>
      </c>
      <c r="B728" s="106">
        <v>214</v>
      </c>
    </row>
    <row r="729" spans="1:2" ht="12.75">
      <c r="A729" s="65" t="s">
        <v>1199</v>
      </c>
      <c r="B729" s="106">
        <v>213</v>
      </c>
    </row>
    <row r="730" spans="1:2" ht="12.75">
      <c r="A730" s="65" t="s">
        <v>1200</v>
      </c>
      <c r="B730" s="106">
        <v>211</v>
      </c>
    </row>
    <row r="731" spans="1:2" ht="12.75">
      <c r="A731" s="65" t="s">
        <v>1201</v>
      </c>
      <c r="B731" s="106">
        <v>210</v>
      </c>
    </row>
    <row r="732" spans="1:2" ht="12.75">
      <c r="A732" s="65" t="s">
        <v>1202</v>
      </c>
      <c r="B732" s="106">
        <v>208</v>
      </c>
    </row>
    <row r="733" spans="1:2" ht="12.75">
      <c r="A733" s="65" t="s">
        <v>1203</v>
      </c>
      <c r="B733" s="106">
        <v>207</v>
      </c>
    </row>
    <row r="734" spans="1:2" ht="12.75">
      <c r="A734" s="65" t="s">
        <v>1204</v>
      </c>
      <c r="B734" s="106">
        <v>205</v>
      </c>
    </row>
    <row r="735" spans="1:2" ht="12.75">
      <c r="A735" s="65" t="s">
        <v>1205</v>
      </c>
      <c r="B735" s="106">
        <v>204</v>
      </c>
    </row>
    <row r="736" spans="1:2" ht="12.75">
      <c r="A736" s="65" t="s">
        <v>1206</v>
      </c>
      <c r="B736" s="106">
        <v>202</v>
      </c>
    </row>
    <row r="737" spans="1:2" ht="12.75">
      <c r="A737" s="65" t="s">
        <v>1207</v>
      </c>
      <c r="B737" s="106">
        <v>201</v>
      </c>
    </row>
    <row r="738" spans="1:2" ht="12.75">
      <c r="A738" s="65" t="s">
        <v>1208</v>
      </c>
      <c r="B738" s="106">
        <v>199</v>
      </c>
    </row>
    <row r="739" spans="1:2" ht="12.75">
      <c r="A739" s="65" t="s">
        <v>1209</v>
      </c>
      <c r="B739" s="106">
        <v>198</v>
      </c>
    </row>
    <row r="740" spans="1:2" ht="12.75">
      <c r="A740" s="65" t="s">
        <v>1210</v>
      </c>
      <c r="B740" s="106">
        <v>196</v>
      </c>
    </row>
    <row r="741" spans="1:2" ht="12.75">
      <c r="A741" s="65" t="s">
        <v>1211</v>
      </c>
      <c r="B741" s="106">
        <v>195</v>
      </c>
    </row>
    <row r="742" spans="1:2" ht="12.75">
      <c r="A742" s="65" t="s">
        <v>1212</v>
      </c>
      <c r="B742" s="106">
        <v>193</v>
      </c>
    </row>
    <row r="743" spans="1:2" ht="12.75">
      <c r="A743" s="65" t="s">
        <v>1213</v>
      </c>
      <c r="B743" s="106">
        <v>192</v>
      </c>
    </row>
    <row r="744" spans="1:2" ht="12.75">
      <c r="A744" s="65" t="s">
        <v>1214</v>
      </c>
      <c r="B744" s="106">
        <v>190</v>
      </c>
    </row>
    <row r="745" spans="1:2" ht="12.75">
      <c r="A745" s="65" t="s">
        <v>1215</v>
      </c>
      <c r="B745" s="106">
        <v>189</v>
      </c>
    </row>
    <row r="746" spans="1:2" ht="12.75">
      <c r="A746" s="65" t="s">
        <v>1216</v>
      </c>
      <c r="B746" s="106">
        <v>187</v>
      </c>
    </row>
    <row r="747" spans="1:2" ht="12.75">
      <c r="A747" s="65" t="s">
        <v>1217</v>
      </c>
      <c r="B747" s="106">
        <v>186</v>
      </c>
    </row>
    <row r="748" spans="1:2" ht="12.75">
      <c r="A748" s="65" t="s">
        <v>1218</v>
      </c>
      <c r="B748" s="106">
        <v>184</v>
      </c>
    </row>
    <row r="749" spans="1:2" ht="12.75">
      <c r="A749" s="65" t="s">
        <v>1219</v>
      </c>
      <c r="B749" s="106">
        <v>183</v>
      </c>
    </row>
    <row r="750" spans="1:2" ht="12.75">
      <c r="A750" s="65" t="s">
        <v>1220</v>
      </c>
      <c r="B750" s="106">
        <v>181</v>
      </c>
    </row>
    <row r="751" spans="1:2" ht="12.75">
      <c r="A751" s="65" t="s">
        <v>1221</v>
      </c>
      <c r="B751" s="106">
        <v>180</v>
      </c>
    </row>
    <row r="752" spans="1:2" ht="12.75">
      <c r="A752" s="65" t="s">
        <v>1222</v>
      </c>
      <c r="B752" s="106">
        <v>178</v>
      </c>
    </row>
    <row r="753" spans="1:2" ht="12.75">
      <c r="A753" s="65" t="s">
        <v>1223</v>
      </c>
      <c r="B753" s="106">
        <v>177</v>
      </c>
    </row>
    <row r="754" spans="1:2" ht="12.75">
      <c r="A754" s="65" t="s">
        <v>1224</v>
      </c>
      <c r="B754" s="106">
        <v>175</v>
      </c>
    </row>
    <row r="755" spans="1:2" ht="12.75">
      <c r="A755" s="65" t="s">
        <v>1225</v>
      </c>
      <c r="B755" s="106">
        <v>174</v>
      </c>
    </row>
    <row r="756" spans="1:2" ht="12.75">
      <c r="A756" s="65" t="s">
        <v>1226</v>
      </c>
      <c r="B756" s="106">
        <v>172</v>
      </c>
    </row>
    <row r="757" spans="1:2" ht="12.75">
      <c r="A757" s="65" t="s">
        <v>1227</v>
      </c>
      <c r="B757" s="106">
        <v>171</v>
      </c>
    </row>
    <row r="758" spans="1:2" ht="12.75">
      <c r="A758" s="65" t="s">
        <v>1228</v>
      </c>
      <c r="B758" s="106">
        <v>169</v>
      </c>
    </row>
    <row r="759" spans="1:2" ht="12.75">
      <c r="A759" s="65" t="s">
        <v>1229</v>
      </c>
      <c r="B759" s="106">
        <v>168</v>
      </c>
    </row>
    <row r="760" spans="1:2" ht="12.75">
      <c r="A760" s="65" t="s">
        <v>1230</v>
      </c>
      <c r="B760" s="106">
        <v>166</v>
      </c>
    </row>
    <row r="761" spans="1:2" ht="12.75">
      <c r="A761" s="65" t="s">
        <v>1231</v>
      </c>
      <c r="B761" s="106">
        <v>165</v>
      </c>
    </row>
    <row r="762" spans="1:2" ht="12.75">
      <c r="A762" s="65" t="s">
        <v>1232</v>
      </c>
      <c r="B762" s="106">
        <v>163</v>
      </c>
    </row>
    <row r="763" spans="1:2" ht="12.75">
      <c r="A763" s="65" t="s">
        <v>1233</v>
      </c>
      <c r="B763" s="106">
        <v>162</v>
      </c>
    </row>
    <row r="764" spans="1:2" ht="12.75">
      <c r="A764" s="65" t="s">
        <v>1234</v>
      </c>
      <c r="B764" s="106">
        <v>160</v>
      </c>
    </row>
    <row r="765" spans="1:2" ht="12.75">
      <c r="A765" s="65" t="s">
        <v>1235</v>
      </c>
      <c r="B765" s="106">
        <v>159</v>
      </c>
    </row>
    <row r="766" spans="1:2" ht="12.75">
      <c r="A766" s="65" t="s">
        <v>1236</v>
      </c>
      <c r="B766" s="106">
        <v>157</v>
      </c>
    </row>
    <row r="767" spans="1:2" ht="12.75">
      <c r="A767" s="65" t="s">
        <v>1237</v>
      </c>
      <c r="B767" s="106">
        <v>156</v>
      </c>
    </row>
    <row r="768" spans="1:2" ht="12.75">
      <c r="A768" s="65" t="s">
        <v>1238</v>
      </c>
      <c r="B768" s="106">
        <v>154</v>
      </c>
    </row>
    <row r="769" spans="1:2" ht="12.75">
      <c r="A769" s="65" t="s">
        <v>1239</v>
      </c>
      <c r="B769" s="106">
        <v>153</v>
      </c>
    </row>
    <row r="770" spans="1:2" ht="12.75">
      <c r="A770" s="65" t="s">
        <v>1240</v>
      </c>
      <c r="B770" s="106">
        <v>151</v>
      </c>
    </row>
    <row r="771" spans="1:2" ht="12.75">
      <c r="A771" s="65" t="s">
        <v>1241</v>
      </c>
      <c r="B771" s="106">
        <v>150</v>
      </c>
    </row>
    <row r="772" spans="1:2" ht="12.75">
      <c r="A772" s="65" t="s">
        <v>1242</v>
      </c>
      <c r="B772" s="106">
        <v>148</v>
      </c>
    </row>
    <row r="773" spans="1:2" ht="12.75">
      <c r="A773" s="65" t="s">
        <v>1243</v>
      </c>
      <c r="B773" s="106">
        <v>147</v>
      </c>
    </row>
    <row r="774" spans="1:2" ht="12.75">
      <c r="A774" s="65" t="s">
        <v>1244</v>
      </c>
      <c r="B774" s="106">
        <v>145</v>
      </c>
    </row>
    <row r="775" spans="1:2" ht="12.75">
      <c r="A775" s="65" t="s">
        <v>1245</v>
      </c>
      <c r="B775" s="106">
        <v>144</v>
      </c>
    </row>
    <row r="776" spans="1:2" ht="12.75">
      <c r="A776" s="65" t="s">
        <v>1246</v>
      </c>
      <c r="B776" s="106">
        <v>142</v>
      </c>
    </row>
    <row r="777" spans="1:2" ht="12.75">
      <c r="A777" s="65" t="s">
        <v>1247</v>
      </c>
      <c r="B777" s="106">
        <v>141</v>
      </c>
    </row>
    <row r="778" spans="1:2" ht="12.75">
      <c r="A778" s="65" t="s">
        <v>1248</v>
      </c>
      <c r="B778" s="106">
        <v>139</v>
      </c>
    </row>
    <row r="779" spans="1:2" ht="12.75">
      <c r="A779" s="65" t="s">
        <v>1249</v>
      </c>
      <c r="B779" s="106">
        <v>138</v>
      </c>
    </row>
    <row r="780" spans="1:2" ht="12.75">
      <c r="A780" s="65" t="s">
        <v>1250</v>
      </c>
      <c r="B780" s="106">
        <v>136</v>
      </c>
    </row>
    <row r="781" spans="1:2" ht="12.75">
      <c r="A781" s="65" t="s">
        <v>1251</v>
      </c>
      <c r="B781" s="106">
        <v>135</v>
      </c>
    </row>
    <row r="782" spans="1:2" ht="12.75">
      <c r="A782" s="65" t="s">
        <v>1252</v>
      </c>
      <c r="B782" s="106">
        <v>133</v>
      </c>
    </row>
    <row r="783" spans="1:2" ht="12.75">
      <c r="A783" s="65" t="s">
        <v>1253</v>
      </c>
      <c r="B783" s="106">
        <v>132</v>
      </c>
    </row>
    <row r="784" spans="1:2" ht="12.75">
      <c r="A784" s="65" t="s">
        <v>1254</v>
      </c>
      <c r="B784" s="106">
        <v>130</v>
      </c>
    </row>
    <row r="785" spans="1:2" ht="12.75">
      <c r="A785" s="65" t="s">
        <v>1255</v>
      </c>
      <c r="B785" s="106">
        <v>129</v>
      </c>
    </row>
    <row r="786" spans="1:2" ht="12.75">
      <c r="A786" s="65" t="s">
        <v>1256</v>
      </c>
      <c r="B786" s="106">
        <v>127</v>
      </c>
    </row>
    <row r="787" spans="1:2" ht="12.75">
      <c r="A787" s="65" t="s">
        <v>1257</v>
      </c>
      <c r="B787" s="106">
        <v>126</v>
      </c>
    </row>
    <row r="788" spans="1:2" ht="12.75">
      <c r="A788" s="65" t="s">
        <v>1258</v>
      </c>
      <c r="B788" s="106">
        <v>124</v>
      </c>
    </row>
    <row r="789" spans="1:2" ht="12.75">
      <c r="A789" s="65" t="s">
        <v>1259</v>
      </c>
      <c r="B789" s="106">
        <v>123</v>
      </c>
    </row>
    <row r="790" spans="1:2" ht="12.75">
      <c r="A790" s="65" t="s">
        <v>1260</v>
      </c>
      <c r="B790" s="106">
        <v>121</v>
      </c>
    </row>
    <row r="791" spans="1:2" ht="12.75">
      <c r="A791" s="65" t="s">
        <v>1261</v>
      </c>
      <c r="B791" s="106">
        <v>120</v>
      </c>
    </row>
    <row r="792" spans="1:2" ht="12.75">
      <c r="A792" s="65" t="s">
        <v>1262</v>
      </c>
      <c r="B792" s="106">
        <v>118</v>
      </c>
    </row>
    <row r="793" spans="1:2" ht="12.75">
      <c r="A793" s="65" t="s">
        <v>1263</v>
      </c>
      <c r="B793" s="106">
        <v>117</v>
      </c>
    </row>
    <row r="794" spans="1:2" ht="12.75">
      <c r="A794" s="65" t="s">
        <v>1264</v>
      </c>
      <c r="B794" s="106">
        <v>115</v>
      </c>
    </row>
    <row r="795" spans="1:2" ht="12.75">
      <c r="A795" s="65" t="s">
        <v>1265</v>
      </c>
      <c r="B795" s="106">
        <v>114</v>
      </c>
    </row>
    <row r="796" spans="1:2" ht="12.75">
      <c r="A796" s="65" t="s">
        <v>1266</v>
      </c>
      <c r="B796" s="106">
        <v>112</v>
      </c>
    </row>
    <row r="797" spans="1:2" ht="12.75">
      <c r="A797" s="65" t="s">
        <v>1267</v>
      </c>
      <c r="B797" s="106">
        <v>111</v>
      </c>
    </row>
    <row r="798" spans="1:2" ht="12.75">
      <c r="A798" s="65" t="s">
        <v>1268</v>
      </c>
      <c r="B798" s="106">
        <v>109</v>
      </c>
    </row>
    <row r="799" spans="1:2" ht="12.75">
      <c r="A799" s="65" t="s">
        <v>1269</v>
      </c>
      <c r="B799" s="106">
        <v>108</v>
      </c>
    </row>
    <row r="800" spans="1:2" ht="12.75">
      <c r="A800" s="65" t="s">
        <v>1270</v>
      </c>
      <c r="B800" s="106">
        <v>106</v>
      </c>
    </row>
    <row r="801" spans="1:2" ht="12.75">
      <c r="A801" s="65" t="s">
        <v>1271</v>
      </c>
      <c r="B801" s="106">
        <v>105</v>
      </c>
    </row>
    <row r="802" spans="1:2" ht="12.75">
      <c r="A802" s="65" t="s">
        <v>1272</v>
      </c>
      <c r="B802" s="106">
        <v>103</v>
      </c>
    </row>
    <row r="803" spans="1:2" ht="12.75">
      <c r="A803" s="65" t="s">
        <v>1273</v>
      </c>
      <c r="B803" s="106">
        <v>102</v>
      </c>
    </row>
    <row r="804" spans="1:2" ht="12.75">
      <c r="A804" s="65" t="s">
        <v>1274</v>
      </c>
      <c r="B804" s="106">
        <v>100</v>
      </c>
    </row>
    <row r="805" spans="1:2" ht="12.75">
      <c r="A805" s="65" t="s">
        <v>1275</v>
      </c>
      <c r="B805" s="106">
        <v>99</v>
      </c>
    </row>
    <row r="806" spans="1:2" ht="12.75">
      <c r="A806" s="65" t="s">
        <v>1276</v>
      </c>
      <c r="B806" s="106">
        <v>97</v>
      </c>
    </row>
    <row r="807" spans="1:2" ht="12.75">
      <c r="A807" s="65" t="s">
        <v>1277</v>
      </c>
      <c r="B807" s="106">
        <v>96</v>
      </c>
    </row>
    <row r="808" spans="1:2" ht="12.75">
      <c r="A808" s="65" t="s">
        <v>1278</v>
      </c>
      <c r="B808" s="106">
        <v>94</v>
      </c>
    </row>
    <row r="809" spans="1:2" ht="12.75">
      <c r="A809" s="65" t="s">
        <v>1279</v>
      </c>
      <c r="B809" s="106">
        <v>93</v>
      </c>
    </row>
    <row r="810" spans="1:2" ht="12.75">
      <c r="A810" s="65" t="s">
        <v>1280</v>
      </c>
      <c r="B810" s="106">
        <v>91</v>
      </c>
    </row>
    <row r="811" spans="1:2" ht="12.75">
      <c r="A811" s="65" t="s">
        <v>1281</v>
      </c>
      <c r="B811" s="106">
        <v>90</v>
      </c>
    </row>
    <row r="812" spans="1:2" ht="12.75">
      <c r="A812" s="65" t="s">
        <v>1282</v>
      </c>
      <c r="B812" s="106">
        <v>88</v>
      </c>
    </row>
    <row r="813" spans="1:2" ht="12.75">
      <c r="A813" s="65" t="s">
        <v>1283</v>
      </c>
      <c r="B813" s="106">
        <v>87</v>
      </c>
    </row>
    <row r="814" spans="1:2" ht="12.75">
      <c r="A814" s="65" t="s">
        <v>1284</v>
      </c>
      <c r="B814" s="106">
        <v>85</v>
      </c>
    </row>
    <row r="815" spans="1:2" ht="12.75">
      <c r="A815" s="65" t="s">
        <v>1285</v>
      </c>
      <c r="B815" s="106">
        <v>84</v>
      </c>
    </row>
    <row r="816" spans="1:2" ht="12.75">
      <c r="A816" s="65" t="s">
        <v>1286</v>
      </c>
      <c r="B816" s="106">
        <v>82</v>
      </c>
    </row>
    <row r="817" spans="1:2" ht="12.75">
      <c r="A817" s="65" t="s">
        <v>1287</v>
      </c>
      <c r="B817" s="106">
        <v>81</v>
      </c>
    </row>
    <row r="818" spans="1:2" ht="12.75">
      <c r="A818" s="65" t="s">
        <v>1288</v>
      </c>
      <c r="B818" s="106">
        <v>79</v>
      </c>
    </row>
    <row r="819" spans="1:2" ht="12.75">
      <c r="A819" s="65" t="s">
        <v>1289</v>
      </c>
      <c r="B819" s="106">
        <v>78</v>
      </c>
    </row>
    <row r="820" spans="1:2" ht="12.75">
      <c r="A820" s="65" t="s">
        <v>1290</v>
      </c>
      <c r="B820" s="106">
        <v>76</v>
      </c>
    </row>
    <row r="821" spans="1:2" ht="12.75">
      <c r="A821" s="65" t="s">
        <v>1291</v>
      </c>
      <c r="B821" s="106">
        <v>75</v>
      </c>
    </row>
    <row r="822" spans="1:2" ht="12.75">
      <c r="A822" s="65" t="s">
        <v>1292</v>
      </c>
      <c r="B822" s="106">
        <v>73</v>
      </c>
    </row>
    <row r="823" spans="1:2" ht="12.75">
      <c r="A823" s="65" t="s">
        <v>1293</v>
      </c>
      <c r="B823" s="106">
        <v>72</v>
      </c>
    </row>
    <row r="824" spans="1:2" ht="12.75">
      <c r="A824" s="65" t="s">
        <v>1294</v>
      </c>
      <c r="B824" s="106">
        <v>70</v>
      </c>
    </row>
    <row r="825" spans="1:2" ht="12.75">
      <c r="A825" s="65" t="s">
        <v>1295</v>
      </c>
      <c r="B825" s="106">
        <v>69</v>
      </c>
    </row>
    <row r="826" spans="1:2" ht="12.75">
      <c r="A826" s="65" t="s">
        <v>1296</v>
      </c>
      <c r="B826" s="106">
        <v>67</v>
      </c>
    </row>
    <row r="827" spans="1:2" ht="12.75">
      <c r="A827" s="65" t="s">
        <v>1297</v>
      </c>
      <c r="B827" s="106">
        <v>66</v>
      </c>
    </row>
    <row r="828" spans="1:2" ht="12.75">
      <c r="A828" s="65" t="s">
        <v>1298</v>
      </c>
      <c r="B828" s="106">
        <v>64</v>
      </c>
    </row>
    <row r="829" spans="1:2" ht="12.75">
      <c r="A829" s="65" t="s">
        <v>1299</v>
      </c>
      <c r="B829" s="106">
        <v>63</v>
      </c>
    </row>
    <row r="830" spans="1:2" ht="12.75">
      <c r="A830" s="65" t="s">
        <v>1300</v>
      </c>
      <c r="B830" s="106">
        <v>61</v>
      </c>
    </row>
    <row r="831" spans="1:2" ht="12.75">
      <c r="A831" s="65" t="s">
        <v>1301</v>
      </c>
      <c r="B831" s="106">
        <v>60</v>
      </c>
    </row>
    <row r="832" spans="1:2" ht="12.75">
      <c r="A832" s="65" t="s">
        <v>1302</v>
      </c>
      <c r="B832" s="106">
        <v>58</v>
      </c>
    </row>
    <row r="833" spans="1:2" ht="12.75">
      <c r="A833" s="65" t="s">
        <v>1303</v>
      </c>
      <c r="B833" s="106">
        <v>57</v>
      </c>
    </row>
    <row r="834" spans="1:2" ht="12.75">
      <c r="A834" s="65" t="s">
        <v>1304</v>
      </c>
      <c r="B834" s="106">
        <v>55</v>
      </c>
    </row>
    <row r="835" spans="1:2" ht="12.75">
      <c r="A835" s="65" t="s">
        <v>1305</v>
      </c>
      <c r="B835" s="106">
        <v>54</v>
      </c>
    </row>
    <row r="836" spans="1:2" ht="12.75">
      <c r="A836" s="65" t="s">
        <v>1306</v>
      </c>
      <c r="B836" s="106">
        <v>52</v>
      </c>
    </row>
    <row r="837" spans="1:2" ht="12.75">
      <c r="A837" s="65" t="s">
        <v>1307</v>
      </c>
      <c r="B837" s="106">
        <v>51</v>
      </c>
    </row>
    <row r="838" spans="1:2" ht="12.75">
      <c r="A838" s="65" t="s">
        <v>1308</v>
      </c>
      <c r="B838" s="106">
        <v>49</v>
      </c>
    </row>
    <row r="839" spans="1:2" ht="12.75">
      <c r="A839" s="65" t="s">
        <v>1309</v>
      </c>
      <c r="B839" s="106">
        <v>48</v>
      </c>
    </row>
    <row r="840" spans="1:2" ht="12.75">
      <c r="A840" s="65" t="s">
        <v>1310</v>
      </c>
      <c r="B840" s="106">
        <v>46</v>
      </c>
    </row>
    <row r="841" spans="1:2" ht="12.75">
      <c r="A841" s="65" t="s">
        <v>1311</v>
      </c>
      <c r="B841" s="106">
        <v>45</v>
      </c>
    </row>
    <row r="842" spans="1:2" ht="12.75">
      <c r="A842" s="65" t="s">
        <v>1312</v>
      </c>
      <c r="B842" s="106">
        <v>43</v>
      </c>
    </row>
    <row r="843" spans="1:2" ht="12.75">
      <c r="A843" s="65" t="s">
        <v>1313</v>
      </c>
      <c r="B843" s="106">
        <v>42</v>
      </c>
    </row>
    <row r="844" spans="1:2" ht="12.75">
      <c r="A844" s="65" t="s">
        <v>1314</v>
      </c>
      <c r="B844" s="106">
        <v>40</v>
      </c>
    </row>
    <row r="845" spans="1:2" ht="12.75">
      <c r="A845" s="65" t="s">
        <v>1315</v>
      </c>
      <c r="B845" s="106">
        <v>39</v>
      </c>
    </row>
    <row r="846" spans="1:2" ht="12.75">
      <c r="A846" s="65" t="s">
        <v>1316</v>
      </c>
      <c r="B846" s="106">
        <v>37</v>
      </c>
    </row>
    <row r="847" spans="1:2" ht="12.75">
      <c r="A847" s="65" t="s">
        <v>1317</v>
      </c>
      <c r="B847" s="106">
        <v>36</v>
      </c>
    </row>
    <row r="848" spans="1:2" ht="12.75">
      <c r="A848" s="65" t="s">
        <v>1318</v>
      </c>
      <c r="B848" s="106">
        <v>34</v>
      </c>
    </row>
    <row r="849" spans="1:2" ht="12.75">
      <c r="A849" s="65" t="s">
        <v>1319</v>
      </c>
      <c r="B849" s="106">
        <v>33</v>
      </c>
    </row>
    <row r="850" spans="1:2" ht="12.75">
      <c r="A850" s="65" t="s">
        <v>1320</v>
      </c>
      <c r="B850" s="106">
        <v>31</v>
      </c>
    </row>
    <row r="851" spans="1:2" ht="12.75">
      <c r="A851" s="65" t="s">
        <v>1321</v>
      </c>
      <c r="B851" s="106">
        <v>30</v>
      </c>
    </row>
    <row r="852" spans="1:2" ht="12.75">
      <c r="A852" s="65" t="s">
        <v>1322</v>
      </c>
      <c r="B852" s="106">
        <v>28</v>
      </c>
    </row>
    <row r="853" spans="1:2" ht="12.75">
      <c r="A853" s="65" t="s">
        <v>1323</v>
      </c>
      <c r="B853" s="106">
        <v>27</v>
      </c>
    </row>
    <row r="854" spans="1:2" ht="12.75">
      <c r="A854" s="65" t="s">
        <v>1324</v>
      </c>
      <c r="B854" s="106">
        <v>25</v>
      </c>
    </row>
    <row r="855" spans="1:2" ht="12.75">
      <c r="A855" s="65" t="s">
        <v>1325</v>
      </c>
      <c r="B855" s="106">
        <v>24</v>
      </c>
    </row>
    <row r="856" spans="1:2" ht="12.75">
      <c r="A856" s="65" t="s">
        <v>480</v>
      </c>
      <c r="B856" s="106">
        <v>22</v>
      </c>
    </row>
    <row r="857" spans="1:2" ht="12.75">
      <c r="A857" s="65" t="s">
        <v>1326</v>
      </c>
      <c r="B857" s="106">
        <v>21</v>
      </c>
    </row>
    <row r="858" spans="1:2" ht="12.75">
      <c r="A858" s="65" t="s">
        <v>1327</v>
      </c>
      <c r="B858" s="106">
        <v>19</v>
      </c>
    </row>
    <row r="859" spans="1:2" ht="12.75">
      <c r="A859" s="65" t="s">
        <v>1328</v>
      </c>
      <c r="B859" s="106">
        <v>18</v>
      </c>
    </row>
    <row r="860" spans="1:2" ht="12.75">
      <c r="A860" s="65" t="s">
        <v>1329</v>
      </c>
      <c r="B860" s="106">
        <v>16</v>
      </c>
    </row>
    <row r="861" spans="1:2" ht="12.75">
      <c r="A861" s="65" t="s">
        <v>1330</v>
      </c>
      <c r="B861" s="106">
        <v>15</v>
      </c>
    </row>
    <row r="862" spans="1:2" ht="12.75">
      <c r="A862" s="65" t="s">
        <v>1331</v>
      </c>
      <c r="B862" s="106">
        <v>13</v>
      </c>
    </row>
    <row r="863" spans="1:2" ht="12.75">
      <c r="A863" s="65" t="s">
        <v>1332</v>
      </c>
      <c r="B863" s="106">
        <v>12</v>
      </c>
    </row>
    <row r="864" spans="1:2" ht="12.75">
      <c r="A864" s="65" t="s">
        <v>1333</v>
      </c>
      <c r="B864" s="106">
        <v>10</v>
      </c>
    </row>
    <row r="865" spans="1:2" ht="12.75">
      <c r="A865" s="65" t="s">
        <v>1334</v>
      </c>
      <c r="B865" s="106">
        <v>9</v>
      </c>
    </row>
    <row r="866" spans="1:2" ht="12.75">
      <c r="A866" s="65" t="s">
        <v>1335</v>
      </c>
      <c r="B866" s="106">
        <v>7</v>
      </c>
    </row>
    <row r="867" spans="1:2" ht="12.75">
      <c r="A867" s="65" t="s">
        <v>1336</v>
      </c>
      <c r="B867" s="106">
        <v>6</v>
      </c>
    </row>
    <row r="868" spans="1:2" ht="12.75">
      <c r="A868" s="65" t="s">
        <v>1337</v>
      </c>
      <c r="B868" s="106">
        <v>4</v>
      </c>
    </row>
    <row r="869" spans="1:2" ht="12.75">
      <c r="A869" s="65" t="s">
        <v>1338</v>
      </c>
      <c r="B869" s="106">
        <v>3</v>
      </c>
    </row>
    <row r="870" spans="1:2" ht="12.75">
      <c r="A870" s="65" t="s">
        <v>1339</v>
      </c>
      <c r="B870" s="106">
        <v>1</v>
      </c>
    </row>
    <row r="871" spans="1:2" ht="12.75">
      <c r="A871" s="65" t="s">
        <v>1340</v>
      </c>
      <c r="B871" s="106">
        <v>0</v>
      </c>
    </row>
    <row r="872" spans="1:2" ht="12.75">
      <c r="A872" s="94" t="s">
        <v>1674</v>
      </c>
      <c r="B872">
        <v>0</v>
      </c>
    </row>
    <row r="873" spans="1:2" ht="12.75">
      <c r="A873" s="94" t="s">
        <v>1675</v>
      </c>
      <c r="B873">
        <v>0</v>
      </c>
    </row>
  </sheetData>
  <sheetProtection selectLockedCells="1" selectUnlockedCells="1"/>
  <mergeCells count="1">
    <mergeCell ref="A1:B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15.875" style="0" customWidth="1"/>
    <col min="3" max="3" width="12.125" style="0" customWidth="1"/>
    <col min="4" max="4" width="15.75390625" style="0" customWidth="1"/>
    <col min="5" max="5" width="28.25390625" style="0" customWidth="1"/>
    <col min="6" max="6" width="6.875" style="0" customWidth="1"/>
    <col min="7" max="7" width="8.125" style="0" customWidth="1"/>
    <col min="8" max="8" width="11.375" style="0" customWidth="1"/>
    <col min="9" max="9" width="30.375" style="0" customWidth="1"/>
  </cols>
  <sheetData>
    <row r="2" spans="1:9" ht="21" customHeight="1">
      <c r="A2" s="152" t="s">
        <v>7</v>
      </c>
      <c r="B2" s="152"/>
      <c r="C2" s="152"/>
      <c r="D2" s="152"/>
      <c r="E2" s="152"/>
      <c r="F2" s="152"/>
      <c r="G2" s="152"/>
      <c r="H2" s="152"/>
      <c r="I2" s="152"/>
    </row>
    <row r="4" spans="1:9" ht="15">
      <c r="A4" s="153" t="str">
        <f>'[1]Данные'!B2</f>
        <v>Всероссийские соревнования  ДЮСТШ, СТК по  морскому троеборью</v>
      </c>
      <c r="B4" s="153"/>
      <c r="C4" s="153"/>
      <c r="D4" s="153"/>
      <c r="E4" s="153"/>
      <c r="F4" s="153"/>
      <c r="G4" s="153"/>
      <c r="H4" s="153"/>
      <c r="I4" s="153"/>
    </row>
    <row r="6" ht="14.25">
      <c r="B6" s="4" t="s">
        <v>8</v>
      </c>
    </row>
    <row r="7" spans="1:9" ht="34.5" customHeight="1">
      <c r="A7" s="5" t="s">
        <v>9</v>
      </c>
      <c r="B7" s="6" t="s">
        <v>10</v>
      </c>
      <c r="C7" s="6" t="s">
        <v>11</v>
      </c>
      <c r="D7" s="6" t="s">
        <v>12</v>
      </c>
      <c r="E7" s="7" t="s">
        <v>13</v>
      </c>
      <c r="F7" s="6" t="s">
        <v>1</v>
      </c>
      <c r="G7" s="6" t="s">
        <v>4</v>
      </c>
      <c r="H7" s="7" t="s">
        <v>14</v>
      </c>
      <c r="I7" s="8" t="s">
        <v>15</v>
      </c>
    </row>
    <row r="8" spans="1:9" s="11" customFormat="1" ht="12.75">
      <c r="A8" s="9"/>
      <c r="B8" s="10" t="s">
        <v>16</v>
      </c>
      <c r="C8" s="10" t="s">
        <v>17</v>
      </c>
      <c r="D8" s="10" t="s">
        <v>18</v>
      </c>
      <c r="E8" s="10" t="s">
        <v>19</v>
      </c>
      <c r="F8" s="11">
        <v>1992</v>
      </c>
      <c r="G8" s="12" t="s">
        <v>6</v>
      </c>
      <c r="H8" s="11" t="s">
        <v>20</v>
      </c>
      <c r="I8" s="11" t="s">
        <v>21</v>
      </c>
    </row>
    <row r="9" spans="1:9" s="11" customFormat="1" ht="12.75">
      <c r="A9" s="9"/>
      <c r="B9" s="11" t="s">
        <v>22</v>
      </c>
      <c r="C9" s="11" t="s">
        <v>23</v>
      </c>
      <c r="D9" s="11" t="s">
        <v>24</v>
      </c>
      <c r="E9" s="10" t="s">
        <v>19</v>
      </c>
      <c r="F9" s="11">
        <v>1992</v>
      </c>
      <c r="G9" s="12" t="s">
        <v>5</v>
      </c>
      <c r="I9" s="11" t="s">
        <v>25</v>
      </c>
    </row>
    <row r="10" spans="1:9" s="11" customFormat="1" ht="12.75">
      <c r="A10" s="9"/>
      <c r="B10" s="10" t="s">
        <v>26</v>
      </c>
      <c r="C10" s="10" t="s">
        <v>27</v>
      </c>
      <c r="D10" s="10" t="s">
        <v>28</v>
      </c>
      <c r="E10" s="10" t="s">
        <v>19</v>
      </c>
      <c r="F10" s="11">
        <v>1992</v>
      </c>
      <c r="G10" s="12" t="s">
        <v>5</v>
      </c>
      <c r="I10" s="11" t="s">
        <v>29</v>
      </c>
    </row>
    <row r="11" spans="1:9" s="11" customFormat="1" ht="12.75">
      <c r="A11" s="9"/>
      <c r="B11" s="10" t="s">
        <v>30</v>
      </c>
      <c r="C11" s="10" t="s">
        <v>31</v>
      </c>
      <c r="D11" s="10" t="s">
        <v>32</v>
      </c>
      <c r="E11" s="10" t="s">
        <v>19</v>
      </c>
      <c r="F11" s="11">
        <v>1991</v>
      </c>
      <c r="G11" s="13" t="s">
        <v>5</v>
      </c>
      <c r="I11" s="11" t="s">
        <v>33</v>
      </c>
    </row>
    <row r="12" spans="1:9" s="11" customFormat="1" ht="12.75">
      <c r="A12" s="9"/>
      <c r="B12" s="10" t="s">
        <v>34</v>
      </c>
      <c r="C12" s="10" t="s">
        <v>35</v>
      </c>
      <c r="D12" s="10" t="s">
        <v>18</v>
      </c>
      <c r="E12" s="10" t="s">
        <v>19</v>
      </c>
      <c r="F12" s="11">
        <v>1991</v>
      </c>
      <c r="G12" s="13" t="s">
        <v>5</v>
      </c>
      <c r="I12" s="11" t="s">
        <v>36</v>
      </c>
    </row>
    <row r="13" spans="1:9" s="11" customFormat="1" ht="12.75">
      <c r="A13" s="9"/>
      <c r="B13" s="11" t="s">
        <v>37</v>
      </c>
      <c r="C13" s="11" t="s">
        <v>38</v>
      </c>
      <c r="D13" s="11" t="s">
        <v>39</v>
      </c>
      <c r="E13" s="10" t="s">
        <v>19</v>
      </c>
      <c r="F13" s="11">
        <v>1992</v>
      </c>
      <c r="G13" s="12" t="s">
        <v>5</v>
      </c>
      <c r="I13" s="11" t="s">
        <v>40</v>
      </c>
    </row>
    <row r="14" spans="1:9" s="11" customFormat="1" ht="13.5" customHeight="1">
      <c r="A14" s="9"/>
      <c r="B14" s="11" t="s">
        <v>41</v>
      </c>
      <c r="C14" s="11" t="s">
        <v>42</v>
      </c>
      <c r="D14" s="11" t="s">
        <v>43</v>
      </c>
      <c r="E14" s="10" t="s">
        <v>19</v>
      </c>
      <c r="F14" s="11">
        <v>1992</v>
      </c>
      <c r="G14" s="12" t="s">
        <v>5</v>
      </c>
      <c r="I14" s="11" t="s">
        <v>44</v>
      </c>
    </row>
    <row r="15" spans="1:9" s="11" customFormat="1" ht="12.75">
      <c r="A15" s="9"/>
      <c r="B15" s="10" t="s">
        <v>45</v>
      </c>
      <c r="C15" s="10" t="s">
        <v>17</v>
      </c>
      <c r="D15" s="10" t="s">
        <v>46</v>
      </c>
      <c r="E15" s="10" t="s">
        <v>19</v>
      </c>
      <c r="F15" s="11">
        <v>1991</v>
      </c>
      <c r="G15" s="13" t="s">
        <v>5</v>
      </c>
      <c r="I15" s="11" t="s">
        <v>47</v>
      </c>
    </row>
    <row r="16" spans="1:9" s="11" customFormat="1" ht="12.75">
      <c r="A16" s="9"/>
      <c r="B16" s="10" t="s">
        <v>48</v>
      </c>
      <c r="C16" s="10" t="s">
        <v>49</v>
      </c>
      <c r="D16" s="10" t="s">
        <v>32</v>
      </c>
      <c r="E16" s="10" t="s">
        <v>19</v>
      </c>
      <c r="F16" s="11">
        <v>1992</v>
      </c>
      <c r="G16" s="12" t="s">
        <v>5</v>
      </c>
      <c r="I16" s="11" t="s">
        <v>50</v>
      </c>
    </row>
    <row r="17" spans="1:9" s="11" customFormat="1" ht="12.75">
      <c r="A17" s="9"/>
      <c r="B17" s="10" t="s">
        <v>51</v>
      </c>
      <c r="C17" s="10" t="s">
        <v>42</v>
      </c>
      <c r="D17" s="10" t="s">
        <v>52</v>
      </c>
      <c r="E17" s="10" t="s">
        <v>19</v>
      </c>
      <c r="F17" s="11">
        <v>1992</v>
      </c>
      <c r="G17" s="12" t="s">
        <v>5</v>
      </c>
      <c r="I17" s="11" t="s">
        <v>53</v>
      </c>
    </row>
    <row r="18" spans="1:9" s="11" customFormat="1" ht="12.75">
      <c r="A18" s="9"/>
      <c r="B18" s="10" t="s">
        <v>54</v>
      </c>
      <c r="C18" s="10" t="s">
        <v>55</v>
      </c>
      <c r="D18" s="10" t="s">
        <v>46</v>
      </c>
      <c r="E18" s="11" t="s">
        <v>56</v>
      </c>
      <c r="F18" s="11">
        <v>1991</v>
      </c>
      <c r="G18" s="13">
        <v>3</v>
      </c>
      <c r="I18" s="10" t="s">
        <v>57</v>
      </c>
    </row>
    <row r="19" spans="1:9" s="11" customFormat="1" ht="12.75">
      <c r="A19" s="9"/>
      <c r="B19" s="10" t="s">
        <v>58</v>
      </c>
      <c r="C19" s="11" t="s">
        <v>49</v>
      </c>
      <c r="D19" s="11" t="s">
        <v>59</v>
      </c>
      <c r="E19" s="11" t="s">
        <v>56</v>
      </c>
      <c r="F19" s="11">
        <v>1992</v>
      </c>
      <c r="G19" s="13">
        <v>3</v>
      </c>
      <c r="I19" s="10" t="s">
        <v>60</v>
      </c>
    </row>
    <row r="20" spans="1:9" s="11" customFormat="1" ht="12.75">
      <c r="A20" s="9"/>
      <c r="B20" s="11" t="s">
        <v>61</v>
      </c>
      <c r="C20" s="11" t="s">
        <v>62</v>
      </c>
      <c r="D20" s="11" t="s">
        <v>52</v>
      </c>
      <c r="E20" s="10" t="s">
        <v>63</v>
      </c>
      <c r="F20" s="11">
        <v>1991</v>
      </c>
      <c r="G20" s="12">
        <v>2</v>
      </c>
      <c r="I20" s="11" t="s">
        <v>64</v>
      </c>
    </row>
    <row r="21" spans="1:9" s="11" customFormat="1" ht="12.75">
      <c r="A21" s="9"/>
      <c r="B21" s="10" t="s">
        <v>65</v>
      </c>
      <c r="C21" s="10" t="s">
        <v>66</v>
      </c>
      <c r="D21" s="10" t="s">
        <v>67</v>
      </c>
      <c r="E21" s="10" t="s">
        <v>63</v>
      </c>
      <c r="F21" s="11">
        <v>1992</v>
      </c>
      <c r="G21" s="12">
        <v>2</v>
      </c>
      <c r="I21" s="11" t="s">
        <v>68</v>
      </c>
    </row>
    <row r="22" spans="1:9" s="11" customFormat="1" ht="12.75">
      <c r="A22" s="9"/>
      <c r="B22" s="10" t="s">
        <v>69</v>
      </c>
      <c r="C22" s="10" t="s">
        <v>27</v>
      </c>
      <c r="D22" s="10" t="s">
        <v>70</v>
      </c>
      <c r="E22" s="10" t="s">
        <v>63</v>
      </c>
      <c r="F22" s="11">
        <v>1991</v>
      </c>
      <c r="G22" s="12">
        <v>2</v>
      </c>
      <c r="I22" s="11" t="s">
        <v>71</v>
      </c>
    </row>
    <row r="23" spans="1:9" s="11" customFormat="1" ht="12.75">
      <c r="A23" s="9"/>
      <c r="B23" s="11" t="s">
        <v>72</v>
      </c>
      <c r="C23" s="11" t="s">
        <v>73</v>
      </c>
      <c r="D23" s="11" t="s">
        <v>52</v>
      </c>
      <c r="E23" s="10" t="s">
        <v>63</v>
      </c>
      <c r="F23" s="11">
        <v>1992</v>
      </c>
      <c r="G23" s="12">
        <v>2</v>
      </c>
      <c r="I23" s="11" t="s">
        <v>71</v>
      </c>
    </row>
    <row r="24" spans="1:9" s="11" customFormat="1" ht="12.75">
      <c r="A24" s="9"/>
      <c r="B24" s="10" t="s">
        <v>74</v>
      </c>
      <c r="C24" s="10" t="s">
        <v>23</v>
      </c>
      <c r="D24" s="10" t="s">
        <v>52</v>
      </c>
      <c r="E24" s="10" t="s">
        <v>63</v>
      </c>
      <c r="F24" s="11">
        <v>1991</v>
      </c>
      <c r="G24" s="12">
        <v>2</v>
      </c>
      <c r="I24" s="11" t="s">
        <v>75</v>
      </c>
    </row>
    <row r="25" spans="1:9" s="11" customFormat="1" ht="12.75">
      <c r="A25" s="9"/>
      <c r="B25" s="10" t="s">
        <v>76</v>
      </c>
      <c r="C25" s="10" t="s">
        <v>31</v>
      </c>
      <c r="D25" s="10" t="s">
        <v>77</v>
      </c>
      <c r="E25" s="10" t="s">
        <v>78</v>
      </c>
      <c r="F25" s="14">
        <v>1991</v>
      </c>
      <c r="G25" s="13" t="s">
        <v>5</v>
      </c>
      <c r="I25" s="11" t="s">
        <v>79</v>
      </c>
    </row>
    <row r="26" spans="1:9" s="11" customFormat="1" ht="12.75">
      <c r="A26" s="9"/>
      <c r="B26" s="10" t="s">
        <v>80</v>
      </c>
      <c r="C26" s="10" t="s">
        <v>42</v>
      </c>
      <c r="D26" s="10" t="s">
        <v>18</v>
      </c>
      <c r="E26" s="10" t="s">
        <v>78</v>
      </c>
      <c r="F26" s="14">
        <v>1991</v>
      </c>
      <c r="G26" s="13" t="s">
        <v>5</v>
      </c>
      <c r="H26" s="11" t="s">
        <v>20</v>
      </c>
      <c r="I26" s="11" t="s">
        <v>81</v>
      </c>
    </row>
    <row r="27" spans="1:9" s="11" customFormat="1" ht="12.75">
      <c r="A27" s="9"/>
      <c r="B27" s="10" t="s">
        <v>82</v>
      </c>
      <c r="C27" s="10" t="s">
        <v>17</v>
      </c>
      <c r="D27" s="10" t="s">
        <v>83</v>
      </c>
      <c r="E27" s="10" t="s">
        <v>78</v>
      </c>
      <c r="F27" s="11">
        <v>1991</v>
      </c>
      <c r="G27" s="13" t="s">
        <v>5</v>
      </c>
      <c r="I27" s="11" t="s">
        <v>84</v>
      </c>
    </row>
    <row r="28" spans="1:9" s="11" customFormat="1" ht="12.75">
      <c r="A28" s="9"/>
      <c r="B28" s="10" t="s">
        <v>85</v>
      </c>
      <c r="C28" s="10" t="s">
        <v>62</v>
      </c>
      <c r="D28" s="10" t="s">
        <v>52</v>
      </c>
      <c r="E28" s="10" t="s">
        <v>78</v>
      </c>
      <c r="F28" s="11">
        <v>1991</v>
      </c>
      <c r="G28" s="13" t="s">
        <v>5</v>
      </c>
      <c r="I28" s="11" t="s">
        <v>86</v>
      </c>
    </row>
    <row r="29" spans="1:9" s="11" customFormat="1" ht="12.75">
      <c r="A29" s="9"/>
      <c r="B29" s="10" t="s">
        <v>87</v>
      </c>
      <c r="C29" s="10" t="s">
        <v>55</v>
      </c>
      <c r="D29" s="10" t="s">
        <v>39</v>
      </c>
      <c r="E29" s="10" t="s">
        <v>78</v>
      </c>
      <c r="F29" s="14">
        <v>1991</v>
      </c>
      <c r="G29" s="13" t="s">
        <v>5</v>
      </c>
      <c r="H29" s="10"/>
      <c r="I29" s="10" t="s">
        <v>88</v>
      </c>
    </row>
    <row r="30" spans="1:9" s="11" customFormat="1" ht="15" customHeight="1">
      <c r="A30" s="9"/>
      <c r="B30" s="10" t="s">
        <v>89</v>
      </c>
      <c r="C30" s="10" t="s">
        <v>27</v>
      </c>
      <c r="D30" s="10" t="s">
        <v>90</v>
      </c>
      <c r="E30" s="10" t="s">
        <v>78</v>
      </c>
      <c r="F30" s="11">
        <v>1992</v>
      </c>
      <c r="G30" s="13" t="s">
        <v>5</v>
      </c>
      <c r="I30" s="11" t="s">
        <v>91</v>
      </c>
    </row>
    <row r="31" spans="1:9" s="11" customFormat="1" ht="12.75">
      <c r="A31" s="9"/>
      <c r="B31" s="11" t="s">
        <v>92</v>
      </c>
      <c r="C31" s="11" t="s">
        <v>93</v>
      </c>
      <c r="D31" s="11" t="s">
        <v>52</v>
      </c>
      <c r="E31" s="10" t="s">
        <v>94</v>
      </c>
      <c r="F31" s="11">
        <v>1991</v>
      </c>
      <c r="G31" s="11">
        <v>3</v>
      </c>
      <c r="I31" s="11" t="s">
        <v>95</v>
      </c>
    </row>
    <row r="32" spans="1:9" s="11" customFormat="1" ht="12.75">
      <c r="A32" s="9"/>
      <c r="B32" s="11" t="s">
        <v>96</v>
      </c>
      <c r="C32" s="11" t="s">
        <v>97</v>
      </c>
      <c r="D32" s="11" t="s">
        <v>98</v>
      </c>
      <c r="E32" s="10" t="s">
        <v>94</v>
      </c>
      <c r="F32" s="11">
        <v>1991</v>
      </c>
      <c r="G32" s="11">
        <v>3</v>
      </c>
      <c r="I32" s="11" t="s">
        <v>99</v>
      </c>
    </row>
    <row r="33" spans="1:9" s="11" customFormat="1" ht="12.75">
      <c r="A33" s="9"/>
      <c r="B33" s="11" t="s">
        <v>100</v>
      </c>
      <c r="C33" s="11" t="s">
        <v>101</v>
      </c>
      <c r="D33" s="11" t="s">
        <v>102</v>
      </c>
      <c r="E33" s="15" t="s">
        <v>103</v>
      </c>
      <c r="F33" s="11">
        <v>1992</v>
      </c>
      <c r="G33" s="11">
        <v>2</v>
      </c>
      <c r="H33" s="11" t="s">
        <v>20</v>
      </c>
      <c r="I33" s="11" t="s">
        <v>104</v>
      </c>
    </row>
  </sheetData>
  <sheetProtection selectLockedCells="1" selectUnlockedCells="1"/>
  <autoFilter ref="A7:I117"/>
  <mergeCells count="2">
    <mergeCell ref="A2:I2"/>
    <mergeCell ref="A4:I4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1"/>
  <sheetViews>
    <sheetView zoomScalePageLayoutView="0" workbookViewId="0" topLeftCell="A1">
      <selection activeCell="B57" sqref="B57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2.125" style="0" customWidth="1"/>
    <col min="4" max="4" width="15.875" style="0" customWidth="1"/>
    <col min="5" max="5" width="31.375" style="0" customWidth="1"/>
    <col min="6" max="6" width="7.125" style="0" customWidth="1"/>
    <col min="7" max="7" width="7.75390625" style="0" customWidth="1"/>
    <col min="8" max="8" width="10.00390625" style="0" customWidth="1"/>
    <col min="9" max="9" width="28.00390625" style="0" customWidth="1"/>
  </cols>
  <sheetData>
    <row r="2" spans="1:9" ht="21" customHeight="1">
      <c r="A2" s="152" t="s">
        <v>7</v>
      </c>
      <c r="B2" s="152"/>
      <c r="C2" s="152"/>
      <c r="D2" s="152"/>
      <c r="E2" s="152"/>
      <c r="F2" s="152"/>
      <c r="G2" s="152"/>
      <c r="H2" s="152"/>
      <c r="I2" s="152"/>
    </row>
    <row r="3" ht="9.75" customHeight="1"/>
    <row r="4" spans="1:9" ht="15">
      <c r="A4" s="153" t="s">
        <v>105</v>
      </c>
      <c r="B4" s="153"/>
      <c r="C4" s="153"/>
      <c r="D4" s="153"/>
      <c r="E4" s="153"/>
      <c r="F4" s="153"/>
      <c r="G4" s="153"/>
      <c r="H4" s="153"/>
      <c r="I4" s="153"/>
    </row>
    <row r="5" ht="12" customHeight="1"/>
    <row r="6" spans="1:9" ht="18">
      <c r="A6" s="154" t="s">
        <v>106</v>
      </c>
      <c r="B6" s="154"/>
      <c r="C6" s="154"/>
      <c r="D6" s="154"/>
      <c r="E6" s="154"/>
      <c r="F6" s="154"/>
      <c r="G6" s="154"/>
      <c r="H6" s="154"/>
      <c r="I6" s="154"/>
    </row>
    <row r="7" spans="1:9" ht="15">
      <c r="A7" s="153" t="s">
        <v>107</v>
      </c>
      <c r="B7" s="153"/>
      <c r="C7" s="153"/>
      <c r="D7" s="153"/>
      <c r="E7" s="153"/>
      <c r="F7" s="153"/>
      <c r="G7" s="153"/>
      <c r="H7" s="153"/>
      <c r="I7" s="153"/>
    </row>
    <row r="8" ht="7.5" customHeight="1"/>
    <row r="9" spans="1:9" ht="18">
      <c r="A9" s="154" t="s">
        <v>108</v>
      </c>
      <c r="B9" s="154"/>
      <c r="C9" s="154"/>
      <c r="D9" s="154"/>
      <c r="E9" s="154"/>
      <c r="F9" s="154"/>
      <c r="G9" s="154"/>
      <c r="H9" s="154"/>
      <c r="I9" s="154"/>
    </row>
    <row r="10" ht="13.5" customHeight="1">
      <c r="B10" s="16"/>
    </row>
    <row r="11" ht="14.25">
      <c r="B11" s="4" t="s">
        <v>8</v>
      </c>
    </row>
    <row r="12" spans="1:9" ht="16.5" customHeight="1">
      <c r="A12" s="155" t="s">
        <v>9</v>
      </c>
      <c r="B12" s="156" t="s">
        <v>10</v>
      </c>
      <c r="C12" s="156" t="s">
        <v>11</v>
      </c>
      <c r="D12" s="156" t="s">
        <v>12</v>
      </c>
      <c r="E12" s="157" t="s">
        <v>13</v>
      </c>
      <c r="F12" s="156" t="s">
        <v>1</v>
      </c>
      <c r="G12" s="156" t="s">
        <v>4</v>
      </c>
      <c r="H12" s="157" t="s">
        <v>14</v>
      </c>
      <c r="I12" s="158" t="s">
        <v>15</v>
      </c>
    </row>
    <row r="13" spans="1:9" ht="34.5" customHeight="1">
      <c r="A13" s="155"/>
      <c r="B13" s="156"/>
      <c r="C13" s="156"/>
      <c r="D13" s="156"/>
      <c r="E13" s="157"/>
      <c r="F13" s="156"/>
      <c r="G13" s="156"/>
      <c r="H13" s="157"/>
      <c r="I13" s="158"/>
    </row>
    <row r="14" spans="1:9" ht="12.75">
      <c r="A14" s="17"/>
      <c r="B14" s="18"/>
      <c r="C14" s="18"/>
      <c r="D14" s="18"/>
      <c r="E14" s="19"/>
      <c r="F14" s="17"/>
      <c r="G14" s="20"/>
      <c r="H14" s="21"/>
      <c r="I14" s="18"/>
    </row>
    <row r="15" spans="1:9" ht="12.75">
      <c r="A15" s="22"/>
      <c r="B15" s="23"/>
      <c r="C15" s="23"/>
      <c r="D15" s="23"/>
      <c r="E15" s="23"/>
      <c r="F15" s="22"/>
      <c r="G15" s="24"/>
      <c r="H15" s="25"/>
      <c r="I15" s="26"/>
    </row>
    <row r="16" spans="1:9" ht="12.75">
      <c r="A16" s="22"/>
      <c r="B16" s="26"/>
      <c r="C16" s="26"/>
      <c r="D16" s="26"/>
      <c r="E16" s="27"/>
      <c r="F16" s="22"/>
      <c r="G16" s="24"/>
      <c r="H16" s="25"/>
      <c r="I16" s="26"/>
    </row>
    <row r="17" spans="1:11" ht="15.75">
      <c r="A17" s="9" t="s">
        <v>109</v>
      </c>
      <c r="B17" s="28" t="s">
        <v>110</v>
      </c>
      <c r="C17" s="29" t="s">
        <v>49</v>
      </c>
      <c r="D17" s="29" t="s">
        <v>111</v>
      </c>
      <c r="E17" s="30" t="s">
        <v>112</v>
      </c>
      <c r="F17" s="31">
        <v>2005</v>
      </c>
      <c r="G17" s="32" t="s">
        <v>113</v>
      </c>
      <c r="H17" s="33"/>
      <c r="I17" s="34" t="s">
        <v>114</v>
      </c>
      <c r="K17" s="35"/>
    </row>
    <row r="18" spans="1:11" ht="15.75">
      <c r="A18" s="9" t="s">
        <v>115</v>
      </c>
      <c r="B18" s="28" t="s">
        <v>116</v>
      </c>
      <c r="C18" s="29" t="s">
        <v>117</v>
      </c>
      <c r="D18" s="29" t="s">
        <v>39</v>
      </c>
      <c r="E18" s="30"/>
      <c r="F18" s="31">
        <v>2006</v>
      </c>
      <c r="G18" s="32">
        <v>3</v>
      </c>
      <c r="H18" s="33"/>
      <c r="I18" s="34" t="s">
        <v>118</v>
      </c>
      <c r="K18" s="35"/>
    </row>
    <row r="19" spans="1:11" ht="15.75">
      <c r="A19" s="9" t="s">
        <v>119</v>
      </c>
      <c r="B19" s="36" t="s">
        <v>120</v>
      </c>
      <c r="C19" s="29" t="s">
        <v>121</v>
      </c>
      <c r="D19" s="29" t="s">
        <v>59</v>
      </c>
      <c r="E19" s="30"/>
      <c r="F19" s="37">
        <v>2005</v>
      </c>
      <c r="G19" s="38">
        <v>3</v>
      </c>
      <c r="H19" s="33"/>
      <c r="I19" s="39" t="s">
        <v>122</v>
      </c>
      <c r="K19" s="35"/>
    </row>
    <row r="20" spans="1:9" ht="15.75">
      <c r="A20" s="9" t="s">
        <v>123</v>
      </c>
      <c r="B20" s="36" t="s">
        <v>124</v>
      </c>
      <c r="C20" s="29" t="s">
        <v>125</v>
      </c>
      <c r="D20" s="29" t="s">
        <v>98</v>
      </c>
      <c r="E20" s="30"/>
      <c r="F20" s="37">
        <v>2006</v>
      </c>
      <c r="G20" s="38">
        <v>3</v>
      </c>
      <c r="H20" s="33"/>
      <c r="I20" s="39" t="s">
        <v>126</v>
      </c>
    </row>
    <row r="21" spans="1:9" ht="15.75">
      <c r="A21" s="11"/>
      <c r="B21" s="40"/>
      <c r="C21" s="11"/>
      <c r="D21" s="11"/>
      <c r="E21" s="11"/>
      <c r="F21" s="11"/>
      <c r="G21" s="41"/>
      <c r="H21" s="11"/>
      <c r="I21" s="11"/>
    </row>
    <row r="22" spans="1:9" ht="12.75">
      <c r="A22" s="11"/>
      <c r="B22" s="23"/>
      <c r="C22" s="23"/>
      <c r="D22" s="11"/>
      <c r="E22" s="11"/>
      <c r="F22" s="11"/>
      <c r="G22" s="4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41"/>
      <c r="H23" s="11"/>
      <c r="I23" s="11"/>
    </row>
    <row r="24" spans="1:9" ht="15.75">
      <c r="A24" s="9" t="s">
        <v>127</v>
      </c>
      <c r="B24" s="29" t="s">
        <v>128</v>
      </c>
      <c r="C24" s="29" t="s">
        <v>129</v>
      </c>
      <c r="D24" s="29" t="s">
        <v>102</v>
      </c>
      <c r="E24" s="40" t="s">
        <v>130</v>
      </c>
      <c r="F24" s="37">
        <v>2006</v>
      </c>
      <c r="G24" s="38">
        <v>3</v>
      </c>
      <c r="H24" s="30"/>
      <c r="I24" s="29" t="s">
        <v>131</v>
      </c>
    </row>
    <row r="25" spans="1:9" ht="15.75">
      <c r="A25" s="9" t="s">
        <v>132</v>
      </c>
      <c r="B25" s="29" t="s">
        <v>133</v>
      </c>
      <c r="C25" s="29" t="s">
        <v>134</v>
      </c>
      <c r="D25" s="29" t="s">
        <v>135</v>
      </c>
      <c r="E25" s="40"/>
      <c r="F25" s="37">
        <v>2005</v>
      </c>
      <c r="G25" s="38">
        <v>3</v>
      </c>
      <c r="H25" s="33"/>
      <c r="I25" s="29" t="s">
        <v>136</v>
      </c>
    </row>
    <row r="26" spans="1:9" ht="15.75">
      <c r="A26" s="9" t="s">
        <v>137</v>
      </c>
      <c r="B26" s="29" t="s">
        <v>138</v>
      </c>
      <c r="C26" s="29" t="s">
        <v>139</v>
      </c>
      <c r="D26" s="29" t="s">
        <v>98</v>
      </c>
      <c r="E26" s="30"/>
      <c r="F26" s="37">
        <v>2005</v>
      </c>
      <c r="G26" s="38">
        <v>3</v>
      </c>
      <c r="H26" s="33"/>
      <c r="I26" s="29" t="s">
        <v>140</v>
      </c>
    </row>
    <row r="27" spans="1:9" ht="15.75">
      <c r="A27" s="9" t="s">
        <v>141</v>
      </c>
      <c r="B27" s="29" t="s">
        <v>142</v>
      </c>
      <c r="C27" s="29" t="s">
        <v>125</v>
      </c>
      <c r="D27" s="29" t="s">
        <v>111</v>
      </c>
      <c r="E27" s="30"/>
      <c r="F27" s="37">
        <v>2006</v>
      </c>
      <c r="G27" s="38">
        <v>3</v>
      </c>
      <c r="H27" s="33"/>
      <c r="I27" s="29" t="s">
        <v>143</v>
      </c>
    </row>
    <row r="28" spans="1:9" ht="12.75">
      <c r="A28" s="11"/>
      <c r="B28" s="11"/>
      <c r="C28" s="11"/>
      <c r="D28" s="11"/>
      <c r="E28" s="11"/>
      <c r="F28" s="11"/>
      <c r="G28" s="41"/>
      <c r="H28" s="11"/>
      <c r="I28" s="11"/>
    </row>
    <row r="29" spans="1:9" ht="12.75">
      <c r="A29" s="11"/>
      <c r="B29" s="23"/>
      <c r="C29" s="23"/>
      <c r="D29" s="23"/>
      <c r="E29" s="23"/>
      <c r="F29" s="11"/>
      <c r="G29" s="41"/>
      <c r="H29" s="11"/>
      <c r="I29" s="11"/>
    </row>
    <row r="30" spans="1:9" ht="12.75">
      <c r="A30" s="11"/>
      <c r="B30" s="11"/>
      <c r="C30" s="11"/>
      <c r="D30" s="11"/>
      <c r="E30" s="11"/>
      <c r="F30" s="11"/>
      <c r="G30" s="41"/>
      <c r="H30" s="11"/>
      <c r="I30" s="11"/>
    </row>
    <row r="31" spans="1:9" ht="15.75">
      <c r="A31" s="9" t="s">
        <v>144</v>
      </c>
      <c r="B31" s="29" t="s">
        <v>145</v>
      </c>
      <c r="C31" s="29" t="s">
        <v>146</v>
      </c>
      <c r="D31" s="29" t="s">
        <v>147</v>
      </c>
      <c r="E31" s="42" t="s">
        <v>148</v>
      </c>
      <c r="F31" s="37">
        <v>2005</v>
      </c>
      <c r="G31" s="38">
        <v>2</v>
      </c>
      <c r="H31" s="11"/>
      <c r="I31" s="29" t="s">
        <v>149</v>
      </c>
    </row>
    <row r="32" spans="1:9" ht="15.75">
      <c r="A32" s="9" t="s">
        <v>150</v>
      </c>
      <c r="B32" s="29" t="s">
        <v>151</v>
      </c>
      <c r="C32" s="29" t="s">
        <v>152</v>
      </c>
      <c r="D32" s="29" t="s">
        <v>39</v>
      </c>
      <c r="F32" s="37">
        <v>2005</v>
      </c>
      <c r="G32" s="38">
        <v>3</v>
      </c>
      <c r="H32" s="11"/>
      <c r="I32" s="29" t="s">
        <v>153</v>
      </c>
    </row>
    <row r="33" spans="1:9" ht="15.75">
      <c r="A33" s="9" t="s">
        <v>154</v>
      </c>
      <c r="B33" s="29" t="s">
        <v>155</v>
      </c>
      <c r="C33" s="29" t="s">
        <v>156</v>
      </c>
      <c r="D33" s="29" t="s">
        <v>157</v>
      </c>
      <c r="F33" s="37">
        <v>2005</v>
      </c>
      <c r="G33" s="38" t="s">
        <v>158</v>
      </c>
      <c r="H33" s="11"/>
      <c r="I33" s="29" t="s">
        <v>159</v>
      </c>
    </row>
    <row r="34" spans="1:9" ht="15.75">
      <c r="A34" s="9" t="s">
        <v>160</v>
      </c>
      <c r="B34" s="29" t="s">
        <v>161</v>
      </c>
      <c r="C34" s="29" t="s">
        <v>162</v>
      </c>
      <c r="D34" s="29" t="s">
        <v>59</v>
      </c>
      <c r="F34" s="37">
        <v>2005</v>
      </c>
      <c r="G34" s="38" t="s">
        <v>158</v>
      </c>
      <c r="H34" s="11"/>
      <c r="I34" s="29" t="s">
        <v>163</v>
      </c>
    </row>
    <row r="35" spans="1:9" ht="12.75">
      <c r="A35" s="11"/>
      <c r="B35" s="11"/>
      <c r="C35" s="11"/>
      <c r="D35" s="11"/>
      <c r="E35" s="11"/>
      <c r="F35" s="11"/>
      <c r="G35" s="41"/>
      <c r="H35" s="11"/>
      <c r="I35" s="11"/>
    </row>
    <row r="36" spans="1:9" ht="12.75">
      <c r="A36" s="11"/>
      <c r="B36" s="10"/>
      <c r="C36" s="11"/>
      <c r="D36" s="11"/>
      <c r="E36" s="11"/>
      <c r="F36" s="11"/>
      <c r="G36" s="4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41"/>
      <c r="H37" s="11"/>
      <c r="I37" s="11"/>
    </row>
    <row r="38" spans="1:9" ht="15.75">
      <c r="A38" s="9" t="s">
        <v>164</v>
      </c>
      <c r="B38" s="29" t="s">
        <v>165</v>
      </c>
      <c r="C38" s="29" t="s">
        <v>49</v>
      </c>
      <c r="D38" s="29" t="s">
        <v>39</v>
      </c>
      <c r="E38" s="40" t="s">
        <v>166</v>
      </c>
      <c r="F38" s="43">
        <v>2005</v>
      </c>
      <c r="G38" s="44" t="s">
        <v>167</v>
      </c>
      <c r="H38" s="33"/>
      <c r="I38" s="45" t="s">
        <v>168</v>
      </c>
    </row>
    <row r="39" spans="1:9" ht="31.5">
      <c r="A39" s="9" t="s">
        <v>169</v>
      </c>
      <c r="B39" s="29" t="s">
        <v>170</v>
      </c>
      <c r="C39" s="29" t="s">
        <v>49</v>
      </c>
      <c r="D39" s="29" t="s">
        <v>77</v>
      </c>
      <c r="E39" s="30"/>
      <c r="F39" s="43">
        <v>2005</v>
      </c>
      <c r="G39" s="44" t="s">
        <v>167</v>
      </c>
      <c r="H39" s="33"/>
      <c r="I39" s="46" t="s">
        <v>171</v>
      </c>
    </row>
    <row r="40" spans="1:9" ht="15.75">
      <c r="A40" s="9" t="s">
        <v>172</v>
      </c>
      <c r="B40" s="45" t="s">
        <v>173</v>
      </c>
      <c r="C40" s="45" t="s">
        <v>174</v>
      </c>
      <c r="D40" s="45" t="s">
        <v>175</v>
      </c>
      <c r="E40" s="30"/>
      <c r="F40" s="43">
        <v>2005</v>
      </c>
      <c r="G40" s="44" t="s">
        <v>167</v>
      </c>
      <c r="H40" s="33"/>
      <c r="I40" s="45" t="s">
        <v>176</v>
      </c>
    </row>
    <row r="41" spans="1:9" ht="15.75">
      <c r="A41" s="9" t="s">
        <v>177</v>
      </c>
      <c r="B41" s="45" t="s">
        <v>178</v>
      </c>
      <c r="C41" s="29" t="s">
        <v>174</v>
      </c>
      <c r="D41" s="29" t="s">
        <v>179</v>
      </c>
      <c r="E41" s="30"/>
      <c r="F41" s="43">
        <v>2005</v>
      </c>
      <c r="G41" s="44" t="s">
        <v>167</v>
      </c>
      <c r="H41" s="33"/>
      <c r="I41" s="45" t="s">
        <v>180</v>
      </c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20.25" customHeight="1">
      <c r="A44" s="159" t="s">
        <v>181</v>
      </c>
      <c r="B44" s="159"/>
      <c r="C44" s="159"/>
      <c r="D44" s="159"/>
      <c r="E44" s="159"/>
      <c r="F44" s="159"/>
      <c r="G44" s="159"/>
      <c r="H44" s="159"/>
      <c r="I44" s="159"/>
    </row>
    <row r="45" spans="1:9" ht="15.75" customHeight="1">
      <c r="A45" s="160" t="s">
        <v>9</v>
      </c>
      <c r="B45" s="161" t="s">
        <v>10</v>
      </c>
      <c r="C45" s="161" t="s">
        <v>11</v>
      </c>
      <c r="D45" s="161" t="s">
        <v>12</v>
      </c>
      <c r="E45" s="162" t="s">
        <v>13</v>
      </c>
      <c r="F45" s="161" t="s">
        <v>1</v>
      </c>
      <c r="G45" s="161" t="s">
        <v>4</v>
      </c>
      <c r="H45" s="162" t="s">
        <v>14</v>
      </c>
      <c r="I45" s="163" t="s">
        <v>15</v>
      </c>
    </row>
    <row r="46" spans="1:9" ht="34.5" customHeight="1">
      <c r="A46" s="160"/>
      <c r="B46" s="161"/>
      <c r="C46" s="161"/>
      <c r="D46" s="161"/>
      <c r="E46" s="162"/>
      <c r="F46" s="161"/>
      <c r="G46" s="161"/>
      <c r="H46" s="162"/>
      <c r="I46" s="163"/>
    </row>
    <row r="47" spans="1:9" ht="12" customHeight="1">
      <c r="A47" s="47"/>
      <c r="B47" s="47"/>
      <c r="C47" s="47"/>
      <c r="D47" s="47"/>
      <c r="E47" s="48"/>
      <c r="F47" s="47"/>
      <c r="G47" s="47"/>
      <c r="H47" s="48"/>
      <c r="I47" s="47"/>
    </row>
    <row r="48" spans="1:9" ht="12.75">
      <c r="A48" s="22"/>
      <c r="B48" s="10"/>
      <c r="C48" s="23"/>
      <c r="D48" s="11"/>
      <c r="E48" s="11"/>
      <c r="F48" s="22"/>
      <c r="G48" s="24"/>
      <c r="H48" s="25"/>
      <c r="I48" s="26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5">
      <c r="A50" s="9" t="s">
        <v>182</v>
      </c>
      <c r="B50" s="49" t="s">
        <v>183</v>
      </c>
      <c r="C50" s="49" t="s">
        <v>62</v>
      </c>
      <c r="D50" s="49" t="s">
        <v>184</v>
      </c>
      <c r="E50" s="50" t="s">
        <v>185</v>
      </c>
      <c r="F50" s="51">
        <v>2005</v>
      </c>
      <c r="G50" s="52"/>
      <c r="H50" s="33"/>
      <c r="I50" s="53" t="s">
        <v>186</v>
      </c>
    </row>
    <row r="51" spans="1:9" ht="15">
      <c r="A51" s="9" t="s">
        <v>187</v>
      </c>
      <c r="B51" s="49" t="s">
        <v>188</v>
      </c>
      <c r="C51" s="49" t="s">
        <v>189</v>
      </c>
      <c r="D51" s="49" t="s">
        <v>98</v>
      </c>
      <c r="E51" s="30"/>
      <c r="F51" s="54">
        <v>2006</v>
      </c>
      <c r="G51" s="52"/>
      <c r="H51" s="33"/>
      <c r="I51" s="49" t="s">
        <v>190</v>
      </c>
    </row>
    <row r="52" spans="1:9" ht="15">
      <c r="A52" s="9" t="s">
        <v>191</v>
      </c>
      <c r="B52" s="49" t="s">
        <v>192</v>
      </c>
      <c r="C52" s="49" t="s">
        <v>73</v>
      </c>
      <c r="D52" s="49" t="s">
        <v>52</v>
      </c>
      <c r="E52" s="30"/>
      <c r="F52" s="51">
        <v>2005</v>
      </c>
      <c r="G52" s="52"/>
      <c r="H52" s="33"/>
      <c r="I52" s="53" t="s">
        <v>193</v>
      </c>
    </row>
    <row r="53" spans="1:9" ht="15">
      <c r="A53" s="9" t="s">
        <v>194</v>
      </c>
      <c r="B53" s="49" t="s">
        <v>195</v>
      </c>
      <c r="C53" s="49" t="s">
        <v>134</v>
      </c>
      <c r="D53" s="55" t="s">
        <v>196</v>
      </c>
      <c r="E53" s="30"/>
      <c r="F53" s="56">
        <v>2006</v>
      </c>
      <c r="G53" s="52"/>
      <c r="H53" s="33"/>
      <c r="I53" s="49" t="s">
        <v>197</v>
      </c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>
      <c r="A55" s="22"/>
      <c r="B55" s="10"/>
      <c r="C55" s="23"/>
      <c r="D55" s="11"/>
      <c r="E55" s="11"/>
      <c r="F55" s="22"/>
      <c r="G55" s="24"/>
      <c r="H55" s="25"/>
      <c r="I55" s="26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.75">
      <c r="A57" s="9" t="s">
        <v>198</v>
      </c>
      <c r="B57" s="29" t="s">
        <v>199</v>
      </c>
      <c r="C57" s="29" t="s">
        <v>200</v>
      </c>
      <c r="D57" s="29" t="s">
        <v>201</v>
      </c>
      <c r="E57" s="40" t="s">
        <v>202</v>
      </c>
      <c r="F57" s="37">
        <v>2005</v>
      </c>
      <c r="G57" s="38"/>
      <c r="H57" s="33"/>
      <c r="I57" s="29" t="s">
        <v>203</v>
      </c>
    </row>
    <row r="58" spans="1:9" ht="15.75">
      <c r="A58" s="9" t="s">
        <v>204</v>
      </c>
      <c r="B58" s="29" t="s">
        <v>205</v>
      </c>
      <c r="C58" s="29" t="s">
        <v>206</v>
      </c>
      <c r="D58" s="29" t="s">
        <v>207</v>
      </c>
      <c r="E58" s="30"/>
      <c r="F58" s="37">
        <v>2006</v>
      </c>
      <c r="G58" s="38"/>
      <c r="H58" s="33"/>
      <c r="I58" s="29" t="s">
        <v>208</v>
      </c>
    </row>
    <row r="59" spans="1:9" ht="15.75">
      <c r="A59" s="9" t="s">
        <v>209</v>
      </c>
      <c r="B59" s="29" t="s">
        <v>210</v>
      </c>
      <c r="C59" s="29" t="s">
        <v>125</v>
      </c>
      <c r="D59" s="29" t="s">
        <v>211</v>
      </c>
      <c r="E59" s="30"/>
      <c r="F59" s="37">
        <v>2006</v>
      </c>
      <c r="G59" s="38" t="s">
        <v>212</v>
      </c>
      <c r="H59" s="33"/>
      <c r="I59" s="29" t="s">
        <v>213</v>
      </c>
    </row>
    <row r="60" spans="1:9" ht="15.75">
      <c r="A60" s="9" t="s">
        <v>214</v>
      </c>
      <c r="B60" s="29" t="s">
        <v>92</v>
      </c>
      <c r="C60" s="29" t="s">
        <v>215</v>
      </c>
      <c r="D60" s="29" t="s">
        <v>207</v>
      </c>
      <c r="E60" s="30"/>
      <c r="F60" s="37">
        <v>2006</v>
      </c>
      <c r="G60" s="38"/>
      <c r="H60" s="33"/>
      <c r="I60" s="29" t="s">
        <v>216</v>
      </c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>
      <c r="A62" s="22"/>
      <c r="B62" s="10"/>
      <c r="C62" s="11"/>
      <c r="D62" s="11"/>
      <c r="E62" s="11"/>
      <c r="F62" s="11"/>
      <c r="G62" s="11"/>
      <c r="H62" s="11"/>
      <c r="I62" s="11"/>
    </row>
    <row r="63" spans="1:9" ht="12.75">
      <c r="A63" s="22"/>
      <c r="B63" s="11"/>
      <c r="C63" s="11"/>
      <c r="D63" s="11"/>
      <c r="E63" s="11"/>
      <c r="F63" s="11"/>
      <c r="G63" s="11"/>
      <c r="H63" s="11"/>
      <c r="I63" s="11"/>
    </row>
    <row r="64" spans="1:9" ht="15.75">
      <c r="A64" s="9" t="s">
        <v>217</v>
      </c>
      <c r="B64" s="29" t="s">
        <v>218</v>
      </c>
      <c r="C64" s="29" t="s">
        <v>129</v>
      </c>
      <c r="D64" s="29" t="s">
        <v>219</v>
      </c>
      <c r="E64" t="s">
        <v>220</v>
      </c>
      <c r="F64" s="37"/>
      <c r="G64" s="38"/>
      <c r="H64" s="11"/>
      <c r="I64" s="29"/>
    </row>
    <row r="65" spans="1:9" ht="15.75">
      <c r="A65" s="9" t="s">
        <v>221</v>
      </c>
      <c r="B65" s="29" t="s">
        <v>222</v>
      </c>
      <c r="C65" s="29" t="s">
        <v>223</v>
      </c>
      <c r="D65" s="29" t="s">
        <v>224</v>
      </c>
      <c r="F65" s="37"/>
      <c r="G65" s="38"/>
      <c r="H65" s="11"/>
      <c r="I65" s="29"/>
    </row>
    <row r="66" spans="1:9" ht="15.75">
      <c r="A66" s="9" t="s">
        <v>225</v>
      </c>
      <c r="B66" s="29" t="s">
        <v>226</v>
      </c>
      <c r="C66" s="29" t="s">
        <v>223</v>
      </c>
      <c r="D66" s="29" t="s">
        <v>98</v>
      </c>
      <c r="F66" s="37"/>
      <c r="G66" s="38"/>
      <c r="H66" s="11"/>
      <c r="I66" s="29"/>
    </row>
    <row r="67" spans="1:9" ht="15.75">
      <c r="A67" s="9" t="s">
        <v>227</v>
      </c>
      <c r="B67" s="29" t="s">
        <v>228</v>
      </c>
      <c r="C67" s="29" t="s">
        <v>121</v>
      </c>
      <c r="D67" s="29" t="s">
        <v>229</v>
      </c>
      <c r="F67" s="37"/>
      <c r="G67" s="38"/>
      <c r="H67" s="11"/>
      <c r="I67" s="29"/>
    </row>
    <row r="68" spans="1:9" ht="12.75">
      <c r="A68" s="9"/>
      <c r="B68" s="11"/>
      <c r="C68" s="11"/>
      <c r="D68" s="11"/>
      <c r="E68" s="11"/>
      <c r="F68" s="11"/>
      <c r="G68" s="11"/>
      <c r="H68" s="11"/>
      <c r="I68" s="11"/>
    </row>
    <row r="69" spans="1:9" ht="12.75">
      <c r="A69" s="9"/>
      <c r="B69" s="10"/>
      <c r="C69" s="11"/>
      <c r="D69" s="11"/>
      <c r="E69" s="11"/>
      <c r="F69" s="11"/>
      <c r="G69" s="11"/>
      <c r="H69" s="11"/>
      <c r="I69" s="11"/>
    </row>
    <row r="70" spans="1:9" ht="12.75">
      <c r="A70" s="9"/>
      <c r="B70" s="11"/>
      <c r="C70" s="11"/>
      <c r="D70" s="11"/>
      <c r="E70" s="11"/>
      <c r="F70" s="11"/>
      <c r="G70" s="11"/>
      <c r="H70" s="11"/>
      <c r="I70" s="11"/>
    </row>
    <row r="71" spans="1:9" ht="15.75">
      <c r="A71" s="9" t="s">
        <v>230</v>
      </c>
      <c r="B71" s="29" t="s">
        <v>231</v>
      </c>
      <c r="C71" s="29" t="s">
        <v>152</v>
      </c>
      <c r="D71" s="29" t="s">
        <v>52</v>
      </c>
      <c r="E71" t="s">
        <v>232</v>
      </c>
      <c r="F71" s="37">
        <v>2005</v>
      </c>
      <c r="G71" s="38" t="s">
        <v>233</v>
      </c>
      <c r="H71" s="11"/>
      <c r="I71" s="29" t="s">
        <v>234</v>
      </c>
    </row>
    <row r="72" spans="1:9" ht="15.75">
      <c r="A72" s="9" t="s">
        <v>235</v>
      </c>
      <c r="B72" s="29" t="s">
        <v>236</v>
      </c>
      <c r="C72" s="29" t="s">
        <v>237</v>
      </c>
      <c r="D72" s="29" t="s">
        <v>46</v>
      </c>
      <c r="F72" s="37">
        <v>2006</v>
      </c>
      <c r="G72" s="38">
        <v>3</v>
      </c>
      <c r="H72" s="11"/>
      <c r="I72" s="29" t="s">
        <v>238</v>
      </c>
    </row>
    <row r="73" spans="1:9" ht="15.75">
      <c r="A73" s="9" t="s">
        <v>239</v>
      </c>
      <c r="B73" s="29" t="s">
        <v>240</v>
      </c>
      <c r="C73" s="29" t="s">
        <v>17</v>
      </c>
      <c r="D73" s="29" t="s">
        <v>241</v>
      </c>
      <c r="F73" s="37">
        <v>2005</v>
      </c>
      <c r="G73" s="38" t="s">
        <v>158</v>
      </c>
      <c r="H73" s="11"/>
      <c r="I73" s="29" t="s">
        <v>242</v>
      </c>
    </row>
    <row r="74" spans="1:9" ht="15.75">
      <c r="A74" s="9" t="s">
        <v>243</v>
      </c>
      <c r="B74" s="29" t="s">
        <v>244</v>
      </c>
      <c r="C74" s="29" t="s">
        <v>245</v>
      </c>
      <c r="D74" s="29" t="s">
        <v>135</v>
      </c>
      <c r="F74" s="37">
        <v>2005</v>
      </c>
      <c r="G74" s="38" t="s">
        <v>158</v>
      </c>
      <c r="H74" s="11"/>
      <c r="I74" s="29" t="s">
        <v>246</v>
      </c>
    </row>
    <row r="75" spans="1:9" ht="12.75">
      <c r="A75" s="9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9"/>
      <c r="B76" s="10"/>
      <c r="C76" s="11"/>
      <c r="D76" s="11"/>
      <c r="E76" s="11"/>
      <c r="F76" s="11"/>
      <c r="G76" s="11"/>
      <c r="H76" s="11"/>
      <c r="I76" s="11"/>
    </row>
    <row r="77" spans="1:9" ht="12.75">
      <c r="A77" s="9"/>
      <c r="B77" s="11"/>
      <c r="C77" s="11"/>
      <c r="D77" s="11"/>
      <c r="E77" s="11"/>
      <c r="F77" s="11"/>
      <c r="G77" s="11"/>
      <c r="H77" s="11"/>
      <c r="I77" s="11"/>
    </row>
    <row r="78" spans="1:9" ht="15.75">
      <c r="A78" s="9" t="s">
        <v>247</v>
      </c>
      <c r="B78" s="29" t="s">
        <v>248</v>
      </c>
      <c r="C78" s="29" t="s">
        <v>249</v>
      </c>
      <c r="D78" s="29" t="s">
        <v>250</v>
      </c>
      <c r="E78" s="40" t="s">
        <v>251</v>
      </c>
      <c r="F78" s="37">
        <v>2006</v>
      </c>
      <c r="G78" s="38" t="s">
        <v>212</v>
      </c>
      <c r="H78" s="33"/>
      <c r="I78" s="29" t="s">
        <v>252</v>
      </c>
    </row>
    <row r="79" spans="1:9" ht="15.75">
      <c r="A79" s="9" t="s">
        <v>253</v>
      </c>
      <c r="B79" s="29" t="s">
        <v>254</v>
      </c>
      <c r="C79" s="29" t="s">
        <v>255</v>
      </c>
      <c r="D79" s="29" t="s">
        <v>256</v>
      </c>
      <c r="E79" s="30"/>
      <c r="F79" s="37">
        <v>2006</v>
      </c>
      <c r="G79" s="38" t="s">
        <v>212</v>
      </c>
      <c r="H79" s="57"/>
      <c r="I79" s="29" t="s">
        <v>257</v>
      </c>
    </row>
    <row r="80" spans="1:9" ht="15.75">
      <c r="A80" s="9" t="s">
        <v>258</v>
      </c>
      <c r="B80" s="29" t="s">
        <v>259</v>
      </c>
      <c r="C80" s="29" t="s">
        <v>260</v>
      </c>
      <c r="D80" s="29" t="s">
        <v>201</v>
      </c>
      <c r="E80" s="30"/>
      <c r="F80" s="37">
        <v>2006</v>
      </c>
      <c r="G80" s="38" t="s">
        <v>212</v>
      </c>
      <c r="H80" s="30"/>
      <c r="I80" s="29" t="s">
        <v>261</v>
      </c>
    </row>
    <row r="81" spans="1:9" ht="15.75">
      <c r="A81" s="9" t="s">
        <v>262</v>
      </c>
      <c r="B81" s="29" t="s">
        <v>263</v>
      </c>
      <c r="C81" s="29" t="s">
        <v>152</v>
      </c>
      <c r="D81" s="29" t="s">
        <v>98</v>
      </c>
      <c r="E81" s="30"/>
      <c r="F81" s="37">
        <v>2006</v>
      </c>
      <c r="G81" s="38"/>
      <c r="H81" s="58"/>
      <c r="I81" s="29" t="s">
        <v>264</v>
      </c>
    </row>
    <row r="82" spans="1:9" ht="12.75">
      <c r="A82" s="9"/>
      <c r="B82" s="11"/>
      <c r="C82" s="11"/>
      <c r="D82" s="11"/>
      <c r="E82" s="15"/>
      <c r="F82" s="11"/>
      <c r="G82" s="11"/>
      <c r="H82" s="11"/>
      <c r="I82" s="11"/>
    </row>
    <row r="83" spans="1:9" ht="12.75">
      <c r="A83" s="9"/>
      <c r="B83" s="11"/>
      <c r="C83" s="11"/>
      <c r="D83" s="11"/>
      <c r="E83" s="15"/>
      <c r="F83" s="11"/>
      <c r="G83" s="11"/>
      <c r="H83" s="11"/>
      <c r="I83" s="11"/>
    </row>
    <row r="84" spans="1:9" ht="12.75">
      <c r="A84" s="9"/>
      <c r="B84" s="11"/>
      <c r="C84" s="11"/>
      <c r="D84" s="11"/>
      <c r="E84" s="15"/>
      <c r="F84" s="11"/>
      <c r="G84" s="11"/>
      <c r="H84" s="11"/>
      <c r="I84" s="11"/>
    </row>
    <row r="85" spans="1:9" ht="12.75">
      <c r="A85" s="9"/>
      <c r="B85" s="11"/>
      <c r="C85" s="11"/>
      <c r="D85" s="11"/>
      <c r="E85" s="15"/>
      <c r="F85" s="11"/>
      <c r="G85" s="11"/>
      <c r="H85" s="11"/>
      <c r="I85" s="11"/>
    </row>
    <row r="86" spans="1:9" ht="12.75">
      <c r="A86" s="9"/>
      <c r="B86" s="11"/>
      <c r="C86" s="11"/>
      <c r="D86" s="11"/>
      <c r="E86" s="15"/>
      <c r="F86" s="11"/>
      <c r="G86" s="11"/>
      <c r="H86" s="11"/>
      <c r="I86" s="11"/>
    </row>
    <row r="87" spans="1:9" ht="20.25" customHeight="1">
      <c r="A87" s="159" t="s">
        <v>265</v>
      </c>
      <c r="B87" s="159"/>
      <c r="C87" s="159"/>
      <c r="D87" s="159"/>
      <c r="E87" s="159"/>
      <c r="F87" s="159"/>
      <c r="G87" s="159"/>
      <c r="H87" s="159"/>
      <c r="I87" s="159"/>
    </row>
    <row r="88" spans="1:9" ht="15.75" customHeight="1">
      <c r="A88" s="160" t="s">
        <v>9</v>
      </c>
      <c r="B88" s="161" t="s">
        <v>10</v>
      </c>
      <c r="C88" s="161" t="s">
        <v>11</v>
      </c>
      <c r="D88" s="161" t="s">
        <v>12</v>
      </c>
      <c r="E88" s="162" t="s">
        <v>13</v>
      </c>
      <c r="F88" s="161" t="s">
        <v>1</v>
      </c>
      <c r="G88" s="161" t="s">
        <v>4</v>
      </c>
      <c r="H88" s="162" t="s">
        <v>14</v>
      </c>
      <c r="I88" s="163" t="s">
        <v>15</v>
      </c>
    </row>
    <row r="89" spans="1:9" ht="34.5" customHeight="1">
      <c r="A89" s="160"/>
      <c r="B89" s="161"/>
      <c r="C89" s="161"/>
      <c r="D89" s="161"/>
      <c r="E89" s="162"/>
      <c r="F89" s="161"/>
      <c r="G89" s="161"/>
      <c r="H89" s="162"/>
      <c r="I89" s="163"/>
    </row>
    <row r="90" spans="1:9" ht="12.75">
      <c r="A90" s="9"/>
      <c r="B90" s="11"/>
      <c r="C90" s="11"/>
      <c r="D90" s="11"/>
      <c r="E90" s="15"/>
      <c r="F90" s="11"/>
      <c r="G90" s="11"/>
      <c r="H90" s="11"/>
      <c r="I90" s="11"/>
    </row>
    <row r="91" spans="1:9" ht="12.75">
      <c r="A91" s="9"/>
      <c r="B91" s="11"/>
      <c r="C91" s="11"/>
      <c r="D91" s="11"/>
      <c r="E91" s="15"/>
      <c r="F91" s="11"/>
      <c r="G91" s="11"/>
      <c r="H91" s="11"/>
      <c r="I91" s="11"/>
    </row>
    <row r="92" spans="1:9" ht="12.75">
      <c r="A92" s="9"/>
      <c r="B92" s="11"/>
      <c r="C92" s="11"/>
      <c r="D92" s="11"/>
      <c r="E92" s="15"/>
      <c r="F92" s="11"/>
      <c r="G92" s="11"/>
      <c r="H92" s="11"/>
      <c r="I92" s="11"/>
    </row>
    <row r="93" spans="1:9" ht="15.75">
      <c r="A93" s="9" t="s">
        <v>266</v>
      </c>
      <c r="B93" s="29" t="s">
        <v>267</v>
      </c>
      <c r="C93" s="29" t="s">
        <v>268</v>
      </c>
      <c r="D93" s="29" t="s">
        <v>59</v>
      </c>
      <c r="E93" s="40" t="s">
        <v>269</v>
      </c>
      <c r="F93" s="37">
        <v>2005</v>
      </c>
      <c r="G93" s="38" t="s">
        <v>158</v>
      </c>
      <c r="H93" s="33"/>
      <c r="I93" s="29" t="s">
        <v>270</v>
      </c>
    </row>
    <row r="94" spans="1:9" ht="15.75">
      <c r="A94" s="9" t="s">
        <v>271</v>
      </c>
      <c r="B94" s="29" t="s">
        <v>272</v>
      </c>
      <c r="C94" s="29" t="s">
        <v>62</v>
      </c>
      <c r="D94" s="29" t="s">
        <v>229</v>
      </c>
      <c r="E94" s="30"/>
      <c r="F94" s="37">
        <v>2005</v>
      </c>
      <c r="G94" s="38" t="s">
        <v>158</v>
      </c>
      <c r="H94" s="33"/>
      <c r="I94" s="29" t="s">
        <v>273</v>
      </c>
    </row>
    <row r="95" spans="1:9" ht="15.75">
      <c r="A95" s="9" t="s">
        <v>274</v>
      </c>
      <c r="B95" s="29" t="s">
        <v>275</v>
      </c>
      <c r="C95" s="29" t="s">
        <v>276</v>
      </c>
      <c r="D95" s="29" t="s">
        <v>277</v>
      </c>
      <c r="E95" s="30"/>
      <c r="F95" s="37">
        <v>2005</v>
      </c>
      <c r="G95" s="38">
        <v>2</v>
      </c>
      <c r="H95" s="33"/>
      <c r="I95" s="29" t="s">
        <v>278</v>
      </c>
    </row>
    <row r="96" spans="1:9" ht="15.75">
      <c r="A96" s="9" t="s">
        <v>279</v>
      </c>
      <c r="B96" s="29" t="s">
        <v>280</v>
      </c>
      <c r="C96" s="29" t="s">
        <v>73</v>
      </c>
      <c r="D96" s="29" t="s">
        <v>98</v>
      </c>
      <c r="E96" s="30"/>
      <c r="F96" s="37">
        <v>2005</v>
      </c>
      <c r="G96" s="38">
        <v>2</v>
      </c>
      <c r="H96" s="59"/>
      <c r="I96" s="29" t="s">
        <v>281</v>
      </c>
    </row>
    <row r="97" spans="1:9" ht="12.75">
      <c r="A97" s="22"/>
      <c r="B97" s="26"/>
      <c r="C97" s="26"/>
      <c r="D97" s="26"/>
      <c r="E97" s="27"/>
      <c r="F97" s="22"/>
      <c r="G97" s="24"/>
      <c r="H97" s="25"/>
      <c r="I97" s="26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5.75">
      <c r="A99" s="9" t="s">
        <v>282</v>
      </c>
      <c r="B99" s="36" t="s">
        <v>283</v>
      </c>
      <c r="C99" s="29" t="s">
        <v>129</v>
      </c>
      <c r="D99" s="29" t="s">
        <v>46</v>
      </c>
      <c r="E99" s="30" t="s">
        <v>284</v>
      </c>
      <c r="F99" s="31">
        <v>2005</v>
      </c>
      <c r="G99" s="32" t="s">
        <v>5</v>
      </c>
      <c r="H99" s="33"/>
      <c r="I99" s="34" t="s">
        <v>285</v>
      </c>
    </row>
    <row r="100" spans="1:9" ht="15.75">
      <c r="A100" s="9" t="s">
        <v>286</v>
      </c>
      <c r="B100" s="36" t="s">
        <v>287</v>
      </c>
      <c r="C100" s="29" t="s">
        <v>129</v>
      </c>
      <c r="D100" s="29" t="s">
        <v>70</v>
      </c>
      <c r="E100" s="30"/>
      <c r="F100" s="31">
        <v>2006</v>
      </c>
      <c r="G100" s="32" t="s">
        <v>5</v>
      </c>
      <c r="H100" s="33"/>
      <c r="I100" s="34" t="s">
        <v>288</v>
      </c>
    </row>
    <row r="101" spans="1:9" ht="15.75">
      <c r="A101" s="9" t="s">
        <v>289</v>
      </c>
      <c r="B101" s="36" t="s">
        <v>290</v>
      </c>
      <c r="C101" s="29" t="s">
        <v>117</v>
      </c>
      <c r="D101" s="29" t="s">
        <v>277</v>
      </c>
      <c r="E101" s="30"/>
      <c r="F101" s="31">
        <v>2006</v>
      </c>
      <c r="G101" s="32" t="s">
        <v>5</v>
      </c>
      <c r="H101" s="33"/>
      <c r="I101" s="34" t="s">
        <v>291</v>
      </c>
    </row>
    <row r="102" spans="1:9" ht="15.75">
      <c r="A102" s="9" t="s">
        <v>292</v>
      </c>
      <c r="B102" s="36" t="s">
        <v>293</v>
      </c>
      <c r="C102" s="29" t="s">
        <v>294</v>
      </c>
      <c r="D102" s="29" t="s">
        <v>39</v>
      </c>
      <c r="E102" s="30"/>
      <c r="F102" s="31">
        <v>2006</v>
      </c>
      <c r="G102" s="32" t="s">
        <v>5</v>
      </c>
      <c r="H102" s="33"/>
      <c r="I102" s="34" t="s">
        <v>295</v>
      </c>
    </row>
    <row r="103" spans="1:9" ht="12.75" hidden="1">
      <c r="A103" s="60" t="s">
        <v>296</v>
      </c>
      <c r="B103" s="61"/>
      <c r="C103" s="61"/>
      <c r="D103" s="61"/>
      <c r="E103" s="62"/>
      <c r="F103" s="63"/>
      <c r="G103" s="63"/>
      <c r="H103" s="63"/>
      <c r="I103" s="63"/>
    </row>
    <row r="104" spans="1:9" ht="12.75">
      <c r="A104" s="60"/>
      <c r="B104" s="10"/>
      <c r="C104" s="10"/>
      <c r="D104" s="10"/>
      <c r="E104" s="64"/>
      <c r="F104" s="11"/>
      <c r="G104" s="11"/>
      <c r="H104" s="11"/>
      <c r="I104" s="11"/>
    </row>
    <row r="105" spans="1:9" ht="12.75">
      <c r="A105" s="60"/>
      <c r="B105" s="10"/>
      <c r="C105" s="10"/>
      <c r="D105" s="10"/>
      <c r="E105" s="64"/>
      <c r="F105" s="11"/>
      <c r="G105" s="11"/>
      <c r="H105" s="11"/>
      <c r="I105" s="11"/>
    </row>
    <row r="106" spans="1:9" ht="15.75">
      <c r="A106" s="60" t="s">
        <v>297</v>
      </c>
      <c r="B106" s="45" t="s">
        <v>298</v>
      </c>
      <c r="C106" s="29" t="s">
        <v>134</v>
      </c>
      <c r="D106" s="29" t="s">
        <v>299</v>
      </c>
      <c r="E106" s="30" t="s">
        <v>300</v>
      </c>
      <c r="F106" s="43">
        <v>2005</v>
      </c>
      <c r="G106" s="44" t="s">
        <v>301</v>
      </c>
      <c r="H106" s="33"/>
      <c r="I106" s="45" t="s">
        <v>302</v>
      </c>
    </row>
    <row r="107" spans="1:9" ht="15.75">
      <c r="A107" s="65" t="s">
        <v>303</v>
      </c>
      <c r="B107" s="45" t="s">
        <v>304</v>
      </c>
      <c r="C107" s="29" t="s">
        <v>134</v>
      </c>
      <c r="D107" s="29" t="s">
        <v>184</v>
      </c>
      <c r="E107" s="30"/>
      <c r="F107" s="43">
        <v>2005</v>
      </c>
      <c r="G107" s="44" t="s">
        <v>301</v>
      </c>
      <c r="H107" s="33"/>
      <c r="I107" s="45" t="s">
        <v>305</v>
      </c>
    </row>
    <row r="108" spans="1:9" ht="15.75">
      <c r="A108" s="65" t="s">
        <v>306</v>
      </c>
      <c r="B108" s="45" t="s">
        <v>74</v>
      </c>
      <c r="C108" s="29" t="s">
        <v>307</v>
      </c>
      <c r="D108" s="29" t="s">
        <v>98</v>
      </c>
      <c r="E108" s="30"/>
      <c r="F108" s="43">
        <v>2005</v>
      </c>
      <c r="G108" s="44" t="s">
        <v>308</v>
      </c>
      <c r="H108" s="33"/>
      <c r="I108" s="45" t="s">
        <v>309</v>
      </c>
    </row>
    <row r="109" spans="1:9" ht="15.75">
      <c r="A109" s="65" t="s">
        <v>310</v>
      </c>
      <c r="B109" s="29" t="s">
        <v>311</v>
      </c>
      <c r="C109" s="29" t="s">
        <v>49</v>
      </c>
      <c r="D109" s="45" t="s">
        <v>312</v>
      </c>
      <c r="E109" s="30"/>
      <c r="F109" s="43">
        <v>2005</v>
      </c>
      <c r="G109" s="44" t="s">
        <v>301</v>
      </c>
      <c r="H109" s="33"/>
      <c r="I109" s="45" t="s">
        <v>313</v>
      </c>
    </row>
    <row r="111" spans="3:8" ht="12.75">
      <c r="C111" s="35"/>
      <c r="H111" s="35"/>
    </row>
    <row r="112" spans="1:9" ht="15.75">
      <c r="A112" s="65" t="s">
        <v>314</v>
      </c>
      <c r="B112" s="49" t="s">
        <v>315</v>
      </c>
      <c r="C112" s="49" t="s">
        <v>316</v>
      </c>
      <c r="D112" s="49" t="s">
        <v>277</v>
      </c>
      <c r="E112" s="50" t="s">
        <v>317</v>
      </c>
      <c r="F112" s="66">
        <v>2005</v>
      </c>
      <c r="G112" s="52"/>
      <c r="H112" s="33"/>
      <c r="I112" s="49" t="s">
        <v>318</v>
      </c>
    </row>
    <row r="113" spans="1:9" ht="15.75">
      <c r="A113" s="65" t="s">
        <v>319</v>
      </c>
      <c r="B113" s="49" t="s">
        <v>320</v>
      </c>
      <c r="C113" s="49" t="s">
        <v>321</v>
      </c>
      <c r="D113" s="53" t="s">
        <v>77</v>
      </c>
      <c r="E113" s="30"/>
      <c r="F113" s="67">
        <v>2005</v>
      </c>
      <c r="G113" s="52"/>
      <c r="H113" s="33"/>
      <c r="I113" s="53" t="s">
        <v>322</v>
      </c>
    </row>
    <row r="114" spans="1:9" ht="15.75">
      <c r="A114" s="65" t="s">
        <v>323</v>
      </c>
      <c r="B114" s="49" t="s">
        <v>324</v>
      </c>
      <c r="C114" s="49" t="s">
        <v>325</v>
      </c>
      <c r="D114" s="55" t="s">
        <v>326</v>
      </c>
      <c r="E114" s="30"/>
      <c r="F114" s="67">
        <v>2005</v>
      </c>
      <c r="G114" s="52"/>
      <c r="H114" s="33"/>
      <c r="I114" s="53" t="s">
        <v>327</v>
      </c>
    </row>
    <row r="115" spans="1:9" ht="15.75">
      <c r="A115" s="65" t="s">
        <v>328</v>
      </c>
      <c r="B115" s="29" t="s">
        <v>329</v>
      </c>
      <c r="C115" s="29" t="s">
        <v>330</v>
      </c>
      <c r="D115" s="29" t="s">
        <v>331</v>
      </c>
      <c r="E115" s="30"/>
      <c r="F115" s="37">
        <v>2006</v>
      </c>
      <c r="G115" s="68"/>
      <c r="H115" s="33"/>
      <c r="I115" s="53" t="s">
        <v>332</v>
      </c>
    </row>
    <row r="116" ht="12.75">
      <c r="A116" s="65"/>
    </row>
    <row r="117" ht="12.75">
      <c r="A117" s="65"/>
    </row>
    <row r="118" spans="1:9" ht="15.75">
      <c r="A118" s="65" t="s">
        <v>333</v>
      </c>
      <c r="B118" s="29" t="s">
        <v>334</v>
      </c>
      <c r="C118" s="29" t="s">
        <v>335</v>
      </c>
      <c r="D118" s="29" t="s">
        <v>336</v>
      </c>
      <c r="E118" s="40" t="s">
        <v>337</v>
      </c>
      <c r="F118" s="43">
        <v>2005</v>
      </c>
      <c r="G118" s="44" t="s">
        <v>301</v>
      </c>
      <c r="H118" s="33"/>
      <c r="I118" s="45" t="s">
        <v>338</v>
      </c>
    </row>
    <row r="119" spans="1:9" ht="15.75">
      <c r="A119" s="65" t="s">
        <v>339</v>
      </c>
      <c r="B119" s="29" t="s">
        <v>340</v>
      </c>
      <c r="C119" s="29" t="s">
        <v>341</v>
      </c>
      <c r="D119" s="45" t="s">
        <v>342</v>
      </c>
      <c r="E119" s="30"/>
      <c r="F119" s="43">
        <v>2006</v>
      </c>
      <c r="G119" s="44" t="s">
        <v>301</v>
      </c>
      <c r="H119" s="69"/>
      <c r="I119" s="45" t="s">
        <v>343</v>
      </c>
    </row>
    <row r="120" spans="1:9" ht="15.75">
      <c r="A120" s="65" t="s">
        <v>344</v>
      </c>
      <c r="B120" s="45" t="s">
        <v>345</v>
      </c>
      <c r="C120" s="29" t="s">
        <v>17</v>
      </c>
      <c r="D120" s="29" t="s">
        <v>342</v>
      </c>
      <c r="E120" s="30"/>
      <c r="F120" s="43">
        <v>2006</v>
      </c>
      <c r="G120" s="44" t="s">
        <v>308</v>
      </c>
      <c r="H120" s="69"/>
      <c r="I120" s="45" t="s">
        <v>346</v>
      </c>
    </row>
    <row r="121" spans="1:9" ht="15.75">
      <c r="A121" s="65" t="s">
        <v>347</v>
      </c>
      <c r="B121" s="45" t="s">
        <v>348</v>
      </c>
      <c r="C121" s="45" t="s">
        <v>349</v>
      </c>
      <c r="D121" s="45" t="s">
        <v>350</v>
      </c>
      <c r="E121" s="30"/>
      <c r="F121" s="43">
        <v>2005</v>
      </c>
      <c r="G121" s="44" t="s">
        <v>301</v>
      </c>
      <c r="H121" s="33"/>
      <c r="I121" s="45" t="s">
        <v>351</v>
      </c>
    </row>
    <row r="122" ht="12.75">
      <c r="A122" s="65"/>
    </row>
    <row r="123" ht="12.75">
      <c r="A123" s="65"/>
    </row>
    <row r="124" spans="1:9" ht="15.75">
      <c r="A124" s="65" t="s">
        <v>352</v>
      </c>
      <c r="B124" s="29" t="s">
        <v>353</v>
      </c>
      <c r="C124" s="29" t="s">
        <v>294</v>
      </c>
      <c r="D124" s="29" t="s">
        <v>59</v>
      </c>
      <c r="E124" s="40" t="s">
        <v>354</v>
      </c>
      <c r="F124" s="37">
        <v>2005</v>
      </c>
      <c r="G124" s="38">
        <v>3</v>
      </c>
      <c r="H124" s="33"/>
      <c r="I124" s="29" t="s">
        <v>355</v>
      </c>
    </row>
    <row r="125" spans="1:9" ht="15.75">
      <c r="A125" s="65" t="s">
        <v>356</v>
      </c>
      <c r="B125" s="29" t="s">
        <v>357</v>
      </c>
      <c r="C125" s="29" t="s">
        <v>260</v>
      </c>
      <c r="D125" s="29" t="s">
        <v>70</v>
      </c>
      <c r="E125" s="30"/>
      <c r="F125" s="37">
        <v>2005</v>
      </c>
      <c r="G125" s="38">
        <v>3</v>
      </c>
      <c r="H125" s="33"/>
      <c r="I125" s="29" t="s">
        <v>358</v>
      </c>
    </row>
    <row r="126" spans="1:9" ht="15.75">
      <c r="A126" s="65" t="s">
        <v>359</v>
      </c>
      <c r="B126" s="29" t="s">
        <v>360</v>
      </c>
      <c r="C126" s="29" t="s">
        <v>49</v>
      </c>
      <c r="D126" s="29" t="s">
        <v>98</v>
      </c>
      <c r="E126" s="30"/>
      <c r="F126" s="37">
        <v>2006</v>
      </c>
      <c r="G126" s="38">
        <v>3</v>
      </c>
      <c r="H126" s="33"/>
      <c r="I126" s="29" t="s">
        <v>361</v>
      </c>
    </row>
    <row r="127" spans="1:9" ht="15.75">
      <c r="A127" s="65" t="s">
        <v>362</v>
      </c>
      <c r="B127" s="29" t="s">
        <v>363</v>
      </c>
      <c r="C127" s="29" t="s">
        <v>134</v>
      </c>
      <c r="D127" s="29" t="s">
        <v>98</v>
      </c>
      <c r="E127" s="40"/>
      <c r="F127" s="37">
        <v>2005</v>
      </c>
      <c r="G127" s="38">
        <v>2</v>
      </c>
      <c r="H127" s="33"/>
      <c r="I127" s="29" t="s">
        <v>364</v>
      </c>
    </row>
    <row r="128" ht="12.75">
      <c r="A128" s="65"/>
    </row>
    <row r="129" ht="12.75">
      <c r="A129" s="65"/>
    </row>
    <row r="130" spans="1:9" ht="15.75">
      <c r="A130" s="65" t="s">
        <v>365</v>
      </c>
      <c r="B130" s="29" t="s">
        <v>366</v>
      </c>
      <c r="C130" s="29" t="s">
        <v>49</v>
      </c>
      <c r="D130" s="29" t="s">
        <v>367</v>
      </c>
      <c r="E130" s="30" t="s">
        <v>368</v>
      </c>
      <c r="F130" s="37">
        <v>2006</v>
      </c>
      <c r="G130" s="38">
        <v>3</v>
      </c>
      <c r="H130" s="33"/>
      <c r="I130" s="29" t="s">
        <v>369</v>
      </c>
    </row>
    <row r="131" spans="1:9" ht="15.75">
      <c r="A131" s="65" t="s">
        <v>370</v>
      </c>
      <c r="B131" s="36" t="s">
        <v>371</v>
      </c>
      <c r="C131" s="29" t="s">
        <v>255</v>
      </c>
      <c r="D131" s="29" t="s">
        <v>372</v>
      </c>
      <c r="E131" s="30" t="s">
        <v>373</v>
      </c>
      <c r="F131" s="31">
        <v>2006</v>
      </c>
      <c r="G131" s="32">
        <v>3</v>
      </c>
      <c r="H131" s="30"/>
      <c r="I131" s="34" t="s">
        <v>374</v>
      </c>
    </row>
    <row r="132" spans="1:9" ht="15.75">
      <c r="A132" s="65" t="s">
        <v>375</v>
      </c>
      <c r="B132" s="29" t="s">
        <v>376</v>
      </c>
      <c r="C132" s="29" t="s">
        <v>49</v>
      </c>
      <c r="D132" s="29" t="s">
        <v>39</v>
      </c>
      <c r="E132" s="40" t="s">
        <v>377</v>
      </c>
      <c r="F132" s="37">
        <v>2006</v>
      </c>
      <c r="G132" s="38" t="s">
        <v>308</v>
      </c>
      <c r="H132" s="30"/>
      <c r="I132" s="29" t="s">
        <v>378</v>
      </c>
    </row>
    <row r="133" spans="1:9" ht="15.75">
      <c r="A133" s="65" t="s">
        <v>379</v>
      </c>
      <c r="B133" s="49" t="s">
        <v>380</v>
      </c>
      <c r="C133" s="49" t="s">
        <v>381</v>
      </c>
      <c r="D133" s="49" t="s">
        <v>52</v>
      </c>
      <c r="E133" s="50" t="s">
        <v>382</v>
      </c>
      <c r="F133" s="66">
        <v>2005</v>
      </c>
      <c r="G133" s="70"/>
      <c r="H133" s="33"/>
      <c r="I133" s="53" t="s">
        <v>383</v>
      </c>
    </row>
    <row r="134" ht="12.75">
      <c r="A134" s="65"/>
    </row>
    <row r="135" ht="12.75">
      <c r="A135" s="65"/>
    </row>
    <row r="136" spans="1:9" ht="15.75">
      <c r="A136" s="65" t="s">
        <v>384</v>
      </c>
      <c r="B136" s="29" t="s">
        <v>385</v>
      </c>
      <c r="C136" s="29" t="s">
        <v>386</v>
      </c>
      <c r="D136" s="29" t="s">
        <v>312</v>
      </c>
      <c r="E136" s="40" t="s">
        <v>382</v>
      </c>
      <c r="F136" s="43" t="s">
        <v>387</v>
      </c>
      <c r="G136" s="44" t="s">
        <v>308</v>
      </c>
      <c r="H136" s="33"/>
      <c r="I136" s="45" t="s">
        <v>388</v>
      </c>
    </row>
    <row r="137" ht="12.75">
      <c r="A137" s="65" t="s">
        <v>389</v>
      </c>
    </row>
    <row r="138" ht="12.75">
      <c r="A138" s="65" t="s">
        <v>390</v>
      </c>
    </row>
    <row r="139" ht="12.75">
      <c r="A139" s="65" t="s">
        <v>391</v>
      </c>
    </row>
    <row r="140" ht="12.75">
      <c r="A140" s="65"/>
    </row>
    <row r="141" ht="12.75">
      <c r="A141" s="65"/>
    </row>
    <row r="142" ht="12.75">
      <c r="A142" s="65" t="s">
        <v>392</v>
      </c>
    </row>
    <row r="143" ht="12.75">
      <c r="A143" s="65" t="s">
        <v>393</v>
      </c>
    </row>
    <row r="144" ht="12.75">
      <c r="A144" s="65" t="s">
        <v>394</v>
      </c>
    </row>
    <row r="145" spans="1:9" ht="15.75">
      <c r="A145" s="65" t="s">
        <v>395</v>
      </c>
      <c r="B145" s="29"/>
      <c r="C145" s="29"/>
      <c r="D145" s="29"/>
      <c r="E145" s="30"/>
      <c r="F145" s="37"/>
      <c r="G145" s="38"/>
      <c r="H145" s="33"/>
      <c r="I145" s="29"/>
    </row>
    <row r="146" ht="12.75">
      <c r="A146" s="65"/>
    </row>
    <row r="147" ht="12.75">
      <c r="A147" s="65"/>
    </row>
    <row r="148" ht="12.75">
      <c r="A148" s="65" t="s">
        <v>396</v>
      </c>
    </row>
    <row r="149" ht="12.75">
      <c r="A149" s="65" t="s">
        <v>397</v>
      </c>
    </row>
    <row r="150" ht="12.75">
      <c r="A150" s="65" t="s">
        <v>398</v>
      </c>
    </row>
    <row r="151" ht="12.75">
      <c r="A151" s="65" t="s">
        <v>399</v>
      </c>
    </row>
  </sheetData>
  <sheetProtection selectLockedCells="1" selectUnlockedCells="1"/>
  <mergeCells count="34">
    <mergeCell ref="H88:H89"/>
    <mergeCell ref="I88:I89"/>
    <mergeCell ref="F45:F46"/>
    <mergeCell ref="G45:G46"/>
    <mergeCell ref="H45:H46"/>
    <mergeCell ref="I45:I46"/>
    <mergeCell ref="A87:I87"/>
    <mergeCell ref="A88:A89"/>
    <mergeCell ref="B88:B89"/>
    <mergeCell ref="C88:C89"/>
    <mergeCell ref="D88:D89"/>
    <mergeCell ref="E88:E89"/>
    <mergeCell ref="F12:F13"/>
    <mergeCell ref="G12:G13"/>
    <mergeCell ref="F88:F89"/>
    <mergeCell ref="G88:G89"/>
    <mergeCell ref="H12:H13"/>
    <mergeCell ref="I12:I13"/>
    <mergeCell ref="A44:I44"/>
    <mergeCell ref="A45:A46"/>
    <mergeCell ref="B45:B46"/>
    <mergeCell ref="C45:C46"/>
    <mergeCell ref="D45:D46"/>
    <mergeCell ref="E45:E46"/>
    <mergeCell ref="A2:I2"/>
    <mergeCell ref="A4:I4"/>
    <mergeCell ref="A6:I6"/>
    <mergeCell ref="A7:I7"/>
    <mergeCell ref="A9:I9"/>
    <mergeCell ref="A12:A13"/>
    <mergeCell ref="B12:B13"/>
    <mergeCell ref="C12:C13"/>
    <mergeCell ref="D12:D13"/>
    <mergeCell ref="E12:E13"/>
  </mergeCells>
  <printOptions/>
  <pageMargins left="0.39375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7.875" style="0" customWidth="1"/>
    <col min="2" max="2" width="8.00390625" style="0" customWidth="1"/>
    <col min="3" max="3" width="7.375" style="0" customWidth="1"/>
    <col min="4" max="4" width="16.625" style="0" customWidth="1"/>
    <col min="5" max="5" width="13.375" style="0" customWidth="1"/>
    <col min="6" max="6" width="40.875" style="0" customWidth="1"/>
    <col min="7" max="7" width="13.125" style="0" customWidth="1"/>
  </cols>
  <sheetData>
    <row r="1" spans="1:15" ht="15">
      <c r="A1" s="153" t="s">
        <v>105</v>
      </c>
      <c r="B1" s="153"/>
      <c r="C1" s="153"/>
      <c r="D1" s="153"/>
      <c r="E1" s="153"/>
      <c r="F1" s="153"/>
      <c r="G1" s="153"/>
      <c r="H1" s="153"/>
      <c r="I1" s="71"/>
      <c r="J1" s="71"/>
      <c r="K1" s="71"/>
      <c r="L1" s="71"/>
      <c r="M1" s="71"/>
      <c r="N1" s="71"/>
      <c r="O1" s="71"/>
    </row>
    <row r="3" spans="1:10" ht="15.75">
      <c r="A3" s="152" t="s">
        <v>400</v>
      </c>
      <c r="B3" s="152"/>
      <c r="C3" s="152"/>
      <c r="D3" s="152"/>
      <c r="E3" s="152"/>
      <c r="F3" s="152"/>
      <c r="G3" s="152"/>
      <c r="H3" s="152"/>
      <c r="I3" s="72"/>
      <c r="J3" s="72"/>
    </row>
    <row r="5" spans="1:10" ht="18">
      <c r="A5" s="154" t="s">
        <v>401</v>
      </c>
      <c r="B5" s="154"/>
      <c r="C5" s="154"/>
      <c r="D5" s="154"/>
      <c r="E5" s="154"/>
      <c r="F5" s="154"/>
      <c r="G5" s="154"/>
      <c r="H5" s="154"/>
      <c r="I5" s="73"/>
      <c r="J5" s="73"/>
    </row>
    <row r="6" spans="1:10" ht="12" customHeight="1">
      <c r="A6" s="164" t="s">
        <v>402</v>
      </c>
      <c r="B6" s="164"/>
      <c r="C6" s="164"/>
      <c r="D6" s="164"/>
      <c r="E6" s="164"/>
      <c r="F6" s="164"/>
      <c r="G6" s="164"/>
      <c r="H6" s="164"/>
      <c r="I6" s="73"/>
      <c r="J6" s="73"/>
    </row>
    <row r="7" spans="1:10" ht="12" customHeight="1">
      <c r="A7" s="74"/>
      <c r="B7" s="74"/>
      <c r="C7" s="74"/>
      <c r="D7" s="74"/>
      <c r="E7" s="74"/>
      <c r="F7" s="74"/>
      <c r="G7" s="74"/>
      <c r="H7" s="74"/>
      <c r="I7" s="73"/>
      <c r="J7" s="73"/>
    </row>
    <row r="8" spans="1:8" ht="15.75">
      <c r="A8" s="42"/>
      <c r="B8" s="72"/>
      <c r="C8" s="42"/>
      <c r="D8" s="75" t="s">
        <v>403</v>
      </c>
      <c r="E8" s="42"/>
      <c r="F8" s="42"/>
      <c r="G8" s="42" t="s">
        <v>404</v>
      </c>
      <c r="H8" s="42"/>
    </row>
    <row r="9" spans="1:8" ht="15.75">
      <c r="A9" s="42"/>
      <c r="B9" s="76">
        <v>2</v>
      </c>
      <c r="C9" s="77"/>
      <c r="D9" s="78" t="e">
        <f>VLOOKUP(C9,Мандатная!$A$17:$H$153,2,FALSE)</f>
        <v>#N/A</v>
      </c>
      <c r="E9" s="78" t="e">
        <f>VLOOKUP(C9,Мандатная!$A$17:$H$153,3,FALSE)</f>
        <v>#N/A</v>
      </c>
      <c r="F9" s="78" t="e">
        <f>VLOOKUP(C9,Мандатная!$A$17:$H$153,5,FALSE)</f>
        <v>#N/A</v>
      </c>
      <c r="G9" s="79"/>
      <c r="H9" s="42"/>
    </row>
    <row r="10" spans="1:8" ht="15.75">
      <c r="A10" s="42"/>
      <c r="B10" s="76">
        <v>3</v>
      </c>
      <c r="C10" s="65"/>
      <c r="D10" s="78" t="e">
        <f>VLOOKUP(C10,Мандатная!$A$17:$H$153,2,FALSE)</f>
        <v>#N/A</v>
      </c>
      <c r="E10" s="78" t="e">
        <f>VLOOKUP(C10,Мандатная!$A$17:$H$153,3,FALSE)</f>
        <v>#N/A</v>
      </c>
      <c r="F10" s="78" t="e">
        <f>VLOOKUP(C10,Мандатная!$A$17:$H$153,5,FALSE)</f>
        <v>#N/A</v>
      </c>
      <c r="G10" s="79"/>
      <c r="H10" s="42"/>
    </row>
    <row r="11" spans="1:8" ht="15.75">
      <c r="A11" s="42"/>
      <c r="B11" s="76">
        <v>4</v>
      </c>
      <c r="C11" s="65"/>
      <c r="D11" s="78" t="e">
        <f>VLOOKUP(C11,Мандатная!$A$17:$H$153,2,FALSE)</f>
        <v>#N/A</v>
      </c>
      <c r="E11" s="78" t="e">
        <f>VLOOKUP(C11,Мандатная!$A$17:$H$153,3,FALSE)</f>
        <v>#N/A</v>
      </c>
      <c r="F11" s="78" t="e">
        <f>VLOOKUP(C11,Мандатная!$A$17:$H$153,5,FALSE)</f>
        <v>#N/A</v>
      </c>
      <c r="G11" s="79"/>
      <c r="H11" s="42"/>
    </row>
    <row r="12" spans="1:8" ht="15.75">
      <c r="A12" s="42"/>
      <c r="B12" s="76">
        <v>5</v>
      </c>
      <c r="C12" s="65"/>
      <c r="D12" s="78" t="e">
        <f>VLOOKUP(C12,Мандатная!$A$17:$H$153,2,FALSE)</f>
        <v>#N/A</v>
      </c>
      <c r="E12" s="78" t="e">
        <f>VLOOKUP(C12,Мандатная!$A$17:$H$153,3,FALSE)</f>
        <v>#N/A</v>
      </c>
      <c r="F12" s="78" t="e">
        <f>VLOOKUP(C12,Мандатная!$A$17:$H$153,5,FALSE)</f>
        <v>#N/A</v>
      </c>
      <c r="G12" s="79"/>
      <c r="H12" s="42"/>
    </row>
    <row r="13" spans="1:8" ht="15.75">
      <c r="A13" s="42"/>
      <c r="B13" s="80"/>
      <c r="C13" s="81"/>
      <c r="D13" s="42"/>
      <c r="E13" s="42"/>
      <c r="F13" s="42"/>
      <c r="G13" s="79"/>
      <c r="H13" s="42"/>
    </row>
    <row r="14" spans="1:8" ht="15.75">
      <c r="A14" s="42"/>
      <c r="B14" s="72" t="s">
        <v>405</v>
      </c>
      <c r="C14" s="81"/>
      <c r="D14" s="75" t="s">
        <v>406</v>
      </c>
      <c r="E14" s="42"/>
      <c r="F14" s="42"/>
      <c r="G14" s="79"/>
      <c r="H14" s="42"/>
    </row>
    <row r="15" spans="1:8" ht="15.75">
      <c r="A15" s="42"/>
      <c r="B15" s="76">
        <v>1</v>
      </c>
      <c r="C15" s="65"/>
      <c r="D15" s="78" t="e">
        <f>VLOOKUP(C15,Мандатная!$A$17:$H$153,2,FALSE)</f>
        <v>#N/A</v>
      </c>
      <c r="E15" s="78" t="e">
        <f>VLOOKUP(C15,Мандатная!$A$17:$H$153,3,FALSE)</f>
        <v>#N/A</v>
      </c>
      <c r="F15" s="78" t="e">
        <f>VLOOKUP(C15,Мандатная!$A$17:$H$153,5,FALSE)</f>
        <v>#N/A</v>
      </c>
      <c r="G15" s="79"/>
      <c r="H15" s="42"/>
    </row>
    <row r="16" spans="1:8" ht="15.75">
      <c r="A16" s="42"/>
      <c r="B16" s="76">
        <v>2</v>
      </c>
      <c r="C16" s="65"/>
      <c r="D16" s="78" t="e">
        <f>VLOOKUP(C16,Мандатная!$A$17:$H$153,2,FALSE)</f>
        <v>#N/A</v>
      </c>
      <c r="E16" s="78" t="e">
        <f>VLOOKUP(C16,Мандатная!$A$17:$H$153,3,FALSE)</f>
        <v>#N/A</v>
      </c>
      <c r="F16" s="78" t="e">
        <f>VLOOKUP(C16,Мандатная!$A$17:$H$153,5,FALSE)</f>
        <v>#N/A</v>
      </c>
      <c r="G16" s="79"/>
      <c r="H16" s="42"/>
    </row>
    <row r="17" spans="1:8" ht="15.75">
      <c r="A17" s="42"/>
      <c r="B17" s="76">
        <v>3</v>
      </c>
      <c r="C17" s="65"/>
      <c r="D17" s="78" t="e">
        <f>VLOOKUP(C17,Мандатная!$A$17:$H$153,2,FALSE)</f>
        <v>#N/A</v>
      </c>
      <c r="E17" s="78" t="e">
        <f>VLOOKUP(C17,Мандатная!$A$17:$H$153,3,FALSE)</f>
        <v>#N/A</v>
      </c>
      <c r="F17" s="78" t="e">
        <f>VLOOKUP(C17,Мандатная!$A$17:$H$153,5,FALSE)</f>
        <v>#N/A</v>
      </c>
      <c r="G17" s="79"/>
      <c r="H17" s="42"/>
    </row>
    <row r="18" spans="1:8" ht="15.75">
      <c r="A18" s="42"/>
      <c r="B18" s="76">
        <v>4</v>
      </c>
      <c r="C18" s="65"/>
      <c r="D18" s="78" t="e">
        <f>VLOOKUP(C18,Мандатная!$A$17:$H$153,2,FALSE)</f>
        <v>#N/A</v>
      </c>
      <c r="E18" s="78" t="e">
        <f>VLOOKUP(C18,Мандатная!$A$17:$H$153,3,FALSE)</f>
        <v>#N/A</v>
      </c>
      <c r="F18" s="78" t="e">
        <f>VLOOKUP(C18,Мандатная!$A$17:$H$153,5,FALSE)</f>
        <v>#N/A</v>
      </c>
      <c r="G18" s="79"/>
      <c r="H18" s="42"/>
    </row>
    <row r="19" spans="1:8" ht="15.75">
      <c r="A19" s="42"/>
      <c r="B19" s="76">
        <v>5</v>
      </c>
      <c r="C19" s="65"/>
      <c r="D19" s="78" t="e">
        <f>VLOOKUP(C19,Мандатная!$A$17:$H$153,2,FALSE)</f>
        <v>#N/A</v>
      </c>
      <c r="E19" s="78" t="e">
        <f>VLOOKUP(C19,Мандатная!$A$17:$H$153,3,FALSE)</f>
        <v>#N/A</v>
      </c>
      <c r="F19" s="78" t="e">
        <f>VLOOKUP(C19,Мандатная!$A$17:$H$153,5,FALSE)</f>
        <v>#N/A</v>
      </c>
      <c r="G19" s="79"/>
      <c r="H19" s="42"/>
    </row>
    <row r="20" spans="1:8" ht="15.75">
      <c r="A20" s="42"/>
      <c r="B20" s="76">
        <v>6</v>
      </c>
      <c r="C20" s="65"/>
      <c r="D20" s="78" t="e">
        <f>VLOOKUP(C20,Мандатная!$A$17:$H$153,2,FALSE)</f>
        <v>#N/A</v>
      </c>
      <c r="E20" s="78" t="e">
        <f>VLOOKUP(C20,Мандатная!$A$17:$H$153,3,FALSE)</f>
        <v>#N/A</v>
      </c>
      <c r="F20" s="78" t="e">
        <f>VLOOKUP(C20,Мандатная!$A$17:$H$153,5,FALSE)</f>
        <v>#N/A</v>
      </c>
      <c r="G20" s="79"/>
      <c r="H20" s="42"/>
    </row>
    <row r="21" spans="1:8" ht="15.75">
      <c r="A21" s="42"/>
      <c r="B21" s="76">
        <v>7</v>
      </c>
      <c r="C21" s="65"/>
      <c r="D21" s="78" t="e">
        <f>VLOOKUP(C21,Мандатная!$A$17:$H$153,2,FALSE)</f>
        <v>#N/A</v>
      </c>
      <c r="E21" s="78" t="e">
        <f>VLOOKUP(C21,Мандатная!$A$17:$H$153,3,FALSE)</f>
        <v>#N/A</v>
      </c>
      <c r="F21" s="78" t="e">
        <f>VLOOKUP(C21,Мандатная!$A$17:$H$153,5,FALSE)</f>
        <v>#N/A</v>
      </c>
      <c r="G21" s="79"/>
      <c r="H21" s="42"/>
    </row>
    <row r="22" spans="1:8" ht="15.75">
      <c r="A22" s="42"/>
      <c r="B22" s="76">
        <v>8</v>
      </c>
      <c r="C22" s="65"/>
      <c r="D22" s="78" t="e">
        <f>VLOOKUP(C22,Мандатная!$A$17:$H$153,2,FALSE)</f>
        <v>#N/A</v>
      </c>
      <c r="E22" s="78" t="e">
        <f>VLOOKUP(C22,Мандатная!$A$17:$H$153,3,FALSE)</f>
        <v>#N/A</v>
      </c>
      <c r="F22" s="78" t="e">
        <f>VLOOKUP(C22,Мандатная!$A$17:$H$153,5,FALSE)</f>
        <v>#N/A</v>
      </c>
      <c r="G22" s="79"/>
      <c r="H22" s="42"/>
    </row>
    <row r="23" spans="1:8" ht="15.75">
      <c r="A23" s="42"/>
      <c r="B23" s="76"/>
      <c r="C23" s="65"/>
      <c r="D23" s="78"/>
      <c r="E23" s="78"/>
      <c r="F23" s="78"/>
      <c r="G23" s="79"/>
      <c r="H23" s="42"/>
    </row>
    <row r="24" spans="1:8" ht="15.75">
      <c r="A24" s="42"/>
      <c r="B24" s="72"/>
      <c r="C24" s="42"/>
      <c r="D24" s="75" t="s">
        <v>407</v>
      </c>
      <c r="E24" s="42"/>
      <c r="F24" s="42"/>
      <c r="G24" s="79"/>
      <c r="H24" s="42"/>
    </row>
    <row r="25" spans="1:8" ht="15.75">
      <c r="A25" s="42"/>
      <c r="B25" s="76">
        <v>1</v>
      </c>
      <c r="C25" s="65"/>
      <c r="D25" s="78" t="e">
        <f>VLOOKUP(C25,Мандатная!$A$17:$H$153,2,FALSE)</f>
        <v>#N/A</v>
      </c>
      <c r="E25" s="78" t="e">
        <f>VLOOKUP(C25,Мандатная!$A$17:$H$153,3,FALSE)</f>
        <v>#N/A</v>
      </c>
      <c r="F25" s="78" t="e">
        <f>VLOOKUP(C25,Мандатная!$A$17:$H$153,5,FALSE)</f>
        <v>#N/A</v>
      </c>
      <c r="G25" s="79"/>
      <c r="H25" s="42"/>
    </row>
    <row r="26" spans="1:8" ht="15.75">
      <c r="A26" s="42"/>
      <c r="B26" s="76">
        <v>2</v>
      </c>
      <c r="C26" s="65"/>
      <c r="D26" s="78" t="e">
        <f>VLOOKUP(C26,Мандатная!$A$17:$H$153,2,FALSE)</f>
        <v>#N/A</v>
      </c>
      <c r="E26" s="78" t="e">
        <f>VLOOKUP(C26,Мандатная!$A$17:$H$153,3,FALSE)</f>
        <v>#N/A</v>
      </c>
      <c r="F26" s="78" t="e">
        <f>VLOOKUP(C26,Мандатная!$A$17:$H$153,5,FALSE)</f>
        <v>#N/A</v>
      </c>
      <c r="G26" s="79"/>
      <c r="H26" s="42"/>
    </row>
    <row r="27" spans="1:8" ht="15.75">
      <c r="A27" s="42"/>
      <c r="B27" s="76">
        <v>3</v>
      </c>
      <c r="C27" s="65"/>
      <c r="D27" s="78" t="e">
        <f>VLOOKUP(C27,Мандатная!$A$17:$H$153,2,FALSE)</f>
        <v>#N/A</v>
      </c>
      <c r="E27" s="78" t="e">
        <f>VLOOKUP(C27,Мандатная!$A$17:$H$153,3,FALSE)</f>
        <v>#N/A</v>
      </c>
      <c r="F27" s="78" t="e">
        <f>VLOOKUP(C27,Мандатная!$A$17:$H$153,5,FALSE)</f>
        <v>#N/A</v>
      </c>
      <c r="G27" s="79"/>
      <c r="H27" s="42"/>
    </row>
    <row r="28" spans="1:8" ht="15.75">
      <c r="A28" s="42"/>
      <c r="B28" s="76">
        <v>4</v>
      </c>
      <c r="C28" s="65"/>
      <c r="D28" s="78" t="e">
        <f>VLOOKUP(C28,Мандатная!$A$17:$H$153,2,FALSE)</f>
        <v>#N/A</v>
      </c>
      <c r="E28" s="78" t="e">
        <f>VLOOKUP(C28,Мандатная!$A$17:$H$153,3,FALSE)</f>
        <v>#N/A</v>
      </c>
      <c r="F28" s="78" t="e">
        <f>VLOOKUP(C28,Мандатная!$A$17:$H$153,5,FALSE)</f>
        <v>#N/A</v>
      </c>
      <c r="G28" s="79"/>
      <c r="H28" s="42"/>
    </row>
    <row r="29" spans="1:8" ht="15.75">
      <c r="A29" s="42"/>
      <c r="B29" s="76">
        <v>5</v>
      </c>
      <c r="C29" s="65"/>
      <c r="D29" s="78" t="e">
        <f>VLOOKUP(C29,Мандатная!$A$17:$H$153,2,FALSE)</f>
        <v>#N/A</v>
      </c>
      <c r="E29" s="78" t="e">
        <f>VLOOKUP(C29,Мандатная!$A$17:$H$153,3,FALSE)</f>
        <v>#N/A</v>
      </c>
      <c r="F29" s="78" t="e">
        <f>VLOOKUP(C29,Мандатная!$A$17:$H$153,5,FALSE)</f>
        <v>#N/A</v>
      </c>
      <c r="G29" s="79"/>
      <c r="H29" s="42"/>
    </row>
    <row r="30" spans="1:8" ht="15.75">
      <c r="A30" s="42"/>
      <c r="B30" s="76">
        <v>6</v>
      </c>
      <c r="C30" s="65"/>
      <c r="D30" s="78" t="e">
        <f>VLOOKUP(C30,Мандатная!$A$17:$H$153,2,FALSE)</f>
        <v>#N/A</v>
      </c>
      <c r="E30" s="78" t="e">
        <f>VLOOKUP(C30,Мандатная!$A$17:$H$153,3,FALSE)</f>
        <v>#N/A</v>
      </c>
      <c r="F30" s="78" t="e">
        <f>VLOOKUP(C30,Мандатная!$A$17:$H$153,5,FALSE)</f>
        <v>#N/A</v>
      </c>
      <c r="G30" s="79"/>
      <c r="H30" s="42"/>
    </row>
    <row r="31" spans="1:8" ht="15.75">
      <c r="A31" s="42"/>
      <c r="B31" s="76">
        <v>7</v>
      </c>
      <c r="C31" s="65"/>
      <c r="D31" s="78" t="e">
        <f>VLOOKUP(C31,Мандатная!$A$17:$H$153,2,FALSE)</f>
        <v>#N/A</v>
      </c>
      <c r="E31" s="78" t="e">
        <f>VLOOKUP(C31,Мандатная!$A$17:$H$153,3,FALSE)</f>
        <v>#N/A</v>
      </c>
      <c r="F31" s="78" t="e">
        <f>VLOOKUP(C31,Мандатная!$A$17:$H$153,5,FALSE)</f>
        <v>#N/A</v>
      </c>
      <c r="G31" s="79"/>
      <c r="H31" s="42"/>
    </row>
    <row r="32" spans="1:8" ht="15.75">
      <c r="A32" s="42"/>
      <c r="B32" s="76">
        <v>8</v>
      </c>
      <c r="C32" s="65"/>
      <c r="D32" s="78" t="e">
        <f>VLOOKUP(C32,Мандатная!$A$17:$H$153,2,FALSE)</f>
        <v>#N/A</v>
      </c>
      <c r="E32" s="78" t="e">
        <f>VLOOKUP(C32,Мандатная!$A$17:$H$153,3,FALSE)</f>
        <v>#N/A</v>
      </c>
      <c r="F32" s="78" t="e">
        <f>VLOOKUP(C32,Мандатная!$A$17:$H$153,5,FALSE)</f>
        <v>#N/A</v>
      </c>
      <c r="G32" s="79"/>
      <c r="H32" s="42"/>
    </row>
    <row r="33" spans="1:8" ht="15.75">
      <c r="A33" s="42"/>
      <c r="B33" s="76"/>
      <c r="C33" s="65"/>
      <c r="D33" s="78"/>
      <c r="E33" s="78"/>
      <c r="F33" s="78"/>
      <c r="G33" s="79"/>
      <c r="H33" s="42"/>
    </row>
    <row r="34" spans="1:8" ht="15.75">
      <c r="A34" s="42"/>
      <c r="B34" s="72" t="s">
        <v>405</v>
      </c>
      <c r="C34" s="81"/>
      <c r="D34" s="75" t="s">
        <v>408</v>
      </c>
      <c r="E34" s="42"/>
      <c r="F34" s="42"/>
      <c r="G34" s="79"/>
      <c r="H34" s="42"/>
    </row>
    <row r="35" spans="1:8" ht="15.75">
      <c r="A35" s="78"/>
      <c r="B35" s="76">
        <v>1</v>
      </c>
      <c r="C35" s="65"/>
      <c r="D35" s="78" t="e">
        <f>VLOOKUP(C35,Мандатная!$A$17:$H$153,2,FALSE)</f>
        <v>#N/A</v>
      </c>
      <c r="E35" s="78" t="e">
        <f>VLOOKUP(C35,Мандатная!$A$17:$H$153,3,FALSE)</f>
        <v>#N/A</v>
      </c>
      <c r="F35" s="78" t="e">
        <f>VLOOKUP(C35,Мандатная!$A$17:$H$153,5,FALSE)</f>
        <v>#N/A</v>
      </c>
      <c r="G35" s="79"/>
      <c r="H35" s="42"/>
    </row>
    <row r="36" spans="1:8" ht="15.75">
      <c r="A36" s="78"/>
      <c r="B36" s="76">
        <v>2</v>
      </c>
      <c r="C36" s="65"/>
      <c r="D36" s="78" t="e">
        <f>VLOOKUP(C36,Мандатная!$A$17:$H$153,2,FALSE)</f>
        <v>#N/A</v>
      </c>
      <c r="E36" s="78" t="e">
        <f>VLOOKUP(C36,Мандатная!$A$17:$H$153,3,FALSE)</f>
        <v>#N/A</v>
      </c>
      <c r="F36" s="78" t="e">
        <f>VLOOKUP(C36,Мандатная!$A$17:$H$153,5,FALSE)</f>
        <v>#N/A</v>
      </c>
      <c r="G36" s="79"/>
      <c r="H36" s="42"/>
    </row>
    <row r="37" spans="1:8" ht="15.75">
      <c r="A37" s="78"/>
      <c r="B37" s="76">
        <v>3</v>
      </c>
      <c r="C37" s="65"/>
      <c r="D37" s="78" t="e">
        <f>VLOOKUP(C37,Мандатная!$A$17:$H$153,2,FALSE)</f>
        <v>#N/A</v>
      </c>
      <c r="E37" s="78" t="e">
        <f>VLOOKUP(C37,Мандатная!$A$17:$H$153,3,FALSE)</f>
        <v>#N/A</v>
      </c>
      <c r="F37" s="78" t="e">
        <f>VLOOKUP(C37,Мандатная!$A$17:$H$153,5,FALSE)</f>
        <v>#N/A</v>
      </c>
      <c r="G37" s="79"/>
      <c r="H37" s="42"/>
    </row>
    <row r="38" spans="1:8" ht="15.75">
      <c r="A38" s="78"/>
      <c r="B38" s="76">
        <v>4</v>
      </c>
      <c r="C38" s="65"/>
      <c r="D38" s="78" t="e">
        <f>VLOOKUP(C38,Мандатная!$A$17:$H$153,2,FALSE)</f>
        <v>#N/A</v>
      </c>
      <c r="E38" s="78" t="e">
        <f>VLOOKUP(C38,Мандатная!$A$17:$H$153,3,FALSE)</f>
        <v>#N/A</v>
      </c>
      <c r="F38" s="78" t="e">
        <f>VLOOKUP(C38,Мандатная!$A$17:$H$153,5,FALSE)</f>
        <v>#N/A</v>
      </c>
      <c r="G38" s="79"/>
      <c r="H38" s="42"/>
    </row>
    <row r="39" spans="1:8" ht="15.75">
      <c r="A39" s="78"/>
      <c r="B39" s="76">
        <v>5</v>
      </c>
      <c r="C39" s="65"/>
      <c r="D39" s="78" t="e">
        <f>VLOOKUP(C39,Мандатная!$A$17:$H$153,2,FALSE)</f>
        <v>#N/A</v>
      </c>
      <c r="E39" s="78" t="e">
        <f>VLOOKUP(C39,Мандатная!$A$17:$H$153,3,FALSE)</f>
        <v>#N/A</v>
      </c>
      <c r="F39" s="78" t="e">
        <f>VLOOKUP(C39,Мандатная!$A$17:$H$153,5,FALSE)</f>
        <v>#N/A</v>
      </c>
      <c r="G39" s="79"/>
      <c r="H39" s="42"/>
    </row>
    <row r="40" spans="1:8" ht="15.75">
      <c r="A40" s="78"/>
      <c r="B40" s="76">
        <v>6</v>
      </c>
      <c r="C40" s="65"/>
      <c r="D40" s="78" t="e">
        <f>VLOOKUP(C40,Мандатная!$A$17:$H$153,2,FALSE)</f>
        <v>#N/A</v>
      </c>
      <c r="E40" s="78" t="e">
        <f>VLOOKUP(C40,Мандатная!$A$17:$H$153,3,FALSE)</f>
        <v>#N/A</v>
      </c>
      <c r="F40" s="78" t="e">
        <f>VLOOKUP(C40,Мандатная!$A$17:$H$153,5,FALSE)</f>
        <v>#N/A</v>
      </c>
      <c r="G40" s="79"/>
      <c r="H40" s="42"/>
    </row>
    <row r="41" spans="1:8" ht="15.75">
      <c r="A41" s="78"/>
      <c r="B41" s="76">
        <v>7</v>
      </c>
      <c r="C41" s="65"/>
      <c r="D41" s="78" t="e">
        <f>VLOOKUP(C41,Мандатная!$A$17:$H$153,2,FALSE)</f>
        <v>#N/A</v>
      </c>
      <c r="E41" s="78" t="e">
        <f>VLOOKUP(C41,Мандатная!$A$17:$H$153,3,FALSE)</f>
        <v>#N/A</v>
      </c>
      <c r="F41" s="78" t="e">
        <f>VLOOKUP(C41,Мандатная!$A$17:$H$153,5,FALSE)</f>
        <v>#N/A</v>
      </c>
      <c r="G41" s="79"/>
      <c r="H41" s="42"/>
    </row>
    <row r="42" spans="1:8" ht="15.75">
      <c r="A42" s="78"/>
      <c r="B42" s="76">
        <v>8</v>
      </c>
      <c r="C42" s="77"/>
      <c r="D42" s="78" t="e">
        <f>VLOOKUP(C42,Мандатная!$A$17:$H$153,2,FALSE)</f>
        <v>#N/A</v>
      </c>
      <c r="E42" s="78" t="e">
        <f>VLOOKUP(C42,Мандатная!$A$17:$H$153,3,FALSE)</f>
        <v>#N/A</v>
      </c>
      <c r="F42" s="78" t="e">
        <f>VLOOKUP(C42,Мандатная!$A$17:$H$153,5,FALSE)</f>
        <v>#N/A</v>
      </c>
      <c r="G42" s="79"/>
      <c r="H42" s="42"/>
    </row>
    <row r="43" spans="1:8" ht="15.75">
      <c r="A43" s="78"/>
      <c r="B43" s="76"/>
      <c r="C43" s="65"/>
      <c r="D43" s="78"/>
      <c r="E43" s="78"/>
      <c r="F43" s="78"/>
      <c r="G43" s="79"/>
      <c r="H43" s="42"/>
    </row>
    <row r="44" spans="1:8" ht="15.75">
      <c r="A44" s="78"/>
      <c r="B44" s="76"/>
      <c r="C44" s="65"/>
      <c r="D44" s="78"/>
      <c r="E44" s="78"/>
      <c r="F44" s="78"/>
      <c r="G44" s="79"/>
      <c r="H44" s="42"/>
    </row>
    <row r="45" spans="1:8" ht="15.75">
      <c r="A45" s="78"/>
      <c r="B45" s="76"/>
      <c r="C45" s="65"/>
      <c r="D45" s="78"/>
      <c r="E45" s="78"/>
      <c r="F45" s="78"/>
      <c r="G45" s="79"/>
      <c r="H45" s="42"/>
    </row>
    <row r="46" spans="1:8" ht="15.75">
      <c r="A46" s="78"/>
      <c r="B46" s="76"/>
      <c r="C46" s="65"/>
      <c r="D46" s="78"/>
      <c r="E46" s="78"/>
      <c r="F46" s="78"/>
      <c r="G46" s="79"/>
      <c r="H46" s="42"/>
    </row>
    <row r="47" spans="1:8" ht="15.75">
      <c r="A47" s="78"/>
      <c r="B47" s="76"/>
      <c r="C47" s="65"/>
      <c r="D47" s="78"/>
      <c r="E47" s="78"/>
      <c r="F47" s="78"/>
      <c r="G47" s="79"/>
      <c r="H47" s="42"/>
    </row>
    <row r="48" spans="1:8" ht="15.75">
      <c r="A48" s="78"/>
      <c r="B48" s="76"/>
      <c r="C48" s="65"/>
      <c r="D48" s="78"/>
      <c r="E48" s="78"/>
      <c r="F48" s="78"/>
      <c r="G48" s="79"/>
      <c r="H48" s="42"/>
    </row>
    <row r="49" spans="1:8" ht="15.75">
      <c r="A49" s="78"/>
      <c r="B49" s="76"/>
      <c r="C49" s="65"/>
      <c r="D49" s="78"/>
      <c r="E49" s="78"/>
      <c r="F49" s="78"/>
      <c r="G49" s="79"/>
      <c r="H49" s="42"/>
    </row>
    <row r="50" spans="1:8" ht="15.75">
      <c r="A50" s="78"/>
      <c r="B50" s="76"/>
      <c r="C50" s="65"/>
      <c r="D50" s="78"/>
      <c r="E50" s="78" t="s">
        <v>409</v>
      </c>
      <c r="F50" s="78"/>
      <c r="G50" s="79"/>
      <c r="H50" s="42"/>
    </row>
    <row r="51" spans="1:8" ht="15.75">
      <c r="A51" s="78"/>
      <c r="B51" s="76"/>
      <c r="C51" s="65"/>
      <c r="D51" s="78"/>
      <c r="E51" s="78"/>
      <c r="F51" s="78"/>
      <c r="G51" s="79"/>
      <c r="H51" s="42"/>
    </row>
    <row r="52" spans="1:8" ht="15.75">
      <c r="A52" s="78"/>
      <c r="B52" s="72"/>
      <c r="C52" s="65"/>
      <c r="D52" s="75" t="s">
        <v>410</v>
      </c>
      <c r="E52" s="78"/>
      <c r="F52" s="78"/>
      <c r="G52" s="79"/>
      <c r="H52" s="42"/>
    </row>
    <row r="53" spans="1:8" ht="15.75">
      <c r="A53" s="78"/>
      <c r="B53" s="76">
        <v>1</v>
      </c>
      <c r="C53" s="65"/>
      <c r="D53" s="78" t="e">
        <f>VLOOKUP(C53,Мандатная!$A$17:$H$153,2,FALSE)</f>
        <v>#N/A</v>
      </c>
      <c r="E53" s="78" t="e">
        <f>VLOOKUP(C53,Мандатная!$A$17:$H$153,3,FALSE)</f>
        <v>#N/A</v>
      </c>
      <c r="F53" s="78" t="e">
        <f>VLOOKUP(C53,Мандатная!$A$17:$H$153,5,FALSE)</f>
        <v>#N/A</v>
      </c>
      <c r="G53" s="79"/>
      <c r="H53" s="42"/>
    </row>
    <row r="54" spans="1:8" ht="15.75">
      <c r="A54" s="78"/>
      <c r="B54" s="76">
        <v>2</v>
      </c>
      <c r="C54" s="65"/>
      <c r="D54" s="78" t="e">
        <f>VLOOKUP(C54,Мандатная!$A$17:$H$153,2,FALSE)</f>
        <v>#N/A</v>
      </c>
      <c r="E54" s="78" t="e">
        <f>VLOOKUP(C54,Мандатная!$A$17:$H$153,3,FALSE)</f>
        <v>#N/A</v>
      </c>
      <c r="F54" s="78" t="e">
        <f>VLOOKUP(C54,Мандатная!$A$17:$H$153,5,FALSE)</f>
        <v>#N/A</v>
      </c>
      <c r="G54" s="79"/>
      <c r="H54" s="42"/>
    </row>
    <row r="55" spans="1:8" ht="15.75">
      <c r="A55" s="78"/>
      <c r="B55" s="76">
        <v>3</v>
      </c>
      <c r="C55" s="65"/>
      <c r="D55" s="78" t="e">
        <f>VLOOKUP(C55,Мандатная!$A$17:$H$153,2,FALSE)</f>
        <v>#N/A</v>
      </c>
      <c r="E55" s="78" t="e">
        <f>VLOOKUP(C55,Мандатная!$A$17:$H$153,3,FALSE)</f>
        <v>#N/A</v>
      </c>
      <c r="F55" s="78" t="e">
        <f>VLOOKUP(C55,Мандатная!$A$17:$H$153,5,FALSE)</f>
        <v>#N/A</v>
      </c>
      <c r="G55" s="79"/>
      <c r="H55" s="42"/>
    </row>
    <row r="56" spans="1:8" ht="15.75">
      <c r="A56" s="78"/>
      <c r="B56" s="76">
        <v>4</v>
      </c>
      <c r="C56" s="65"/>
      <c r="D56" s="78" t="e">
        <f>VLOOKUP(C56,Мандатная!$A$17:$H$153,2,FALSE)</f>
        <v>#N/A</v>
      </c>
      <c r="E56" s="78" t="e">
        <f>VLOOKUP(C56,Мандатная!$A$17:$H$153,3,FALSE)</f>
        <v>#N/A</v>
      </c>
      <c r="F56" s="78" t="e">
        <f>VLOOKUP(C56,Мандатная!$A$17:$H$153,5,FALSE)</f>
        <v>#N/A</v>
      </c>
      <c r="G56" s="79"/>
      <c r="H56" s="42"/>
    </row>
    <row r="57" spans="1:8" ht="15.75">
      <c r="A57" s="78"/>
      <c r="B57" s="76">
        <v>5</v>
      </c>
      <c r="C57" s="65"/>
      <c r="D57" s="78" t="e">
        <f>VLOOKUP(C57,Мандатная!$A$17:$H$153,2,FALSE)</f>
        <v>#N/A</v>
      </c>
      <c r="E57" s="78" t="e">
        <f>VLOOKUP(C57,Мандатная!$A$17:$H$153,3,FALSE)</f>
        <v>#N/A</v>
      </c>
      <c r="F57" s="78" t="e">
        <f>VLOOKUP(C57,Мандатная!$A$17:$H$153,5,FALSE)</f>
        <v>#N/A</v>
      </c>
      <c r="G57" s="79"/>
      <c r="H57" s="42"/>
    </row>
    <row r="58" spans="1:8" ht="15.75">
      <c r="A58" s="78"/>
      <c r="B58" s="76">
        <v>6</v>
      </c>
      <c r="C58" s="65"/>
      <c r="D58" s="78" t="e">
        <f>VLOOKUP(C58,Мандатная!$A$17:$H$153,2,FALSE)</f>
        <v>#N/A</v>
      </c>
      <c r="E58" s="78" t="e">
        <f>VLOOKUP(C58,Мандатная!$A$17:$H$153,3,FALSE)</f>
        <v>#N/A</v>
      </c>
      <c r="F58" s="78" t="e">
        <f>VLOOKUP(C58,Мандатная!$A$17:$H$153,5,FALSE)</f>
        <v>#N/A</v>
      </c>
      <c r="G58" s="79"/>
      <c r="H58" s="42"/>
    </row>
    <row r="59" spans="1:8" ht="15.75">
      <c r="A59" s="78"/>
      <c r="B59" s="76">
        <v>7</v>
      </c>
      <c r="C59" s="65"/>
      <c r="D59" s="78" t="e">
        <f>VLOOKUP(C59,Мандатная!$A$17:$H$153,2,FALSE)</f>
        <v>#N/A</v>
      </c>
      <c r="E59" s="78" t="e">
        <f>VLOOKUP(C59,Мандатная!$A$17:$H$153,3,FALSE)</f>
        <v>#N/A</v>
      </c>
      <c r="F59" s="78" t="e">
        <f>VLOOKUP(C59,Мандатная!$A$17:$H$153,5,FALSE)</f>
        <v>#N/A</v>
      </c>
      <c r="G59" s="79"/>
      <c r="H59" s="42"/>
    </row>
    <row r="60" spans="1:8" ht="15.75">
      <c r="A60" s="78"/>
      <c r="B60" s="76">
        <v>8</v>
      </c>
      <c r="C60" s="65"/>
      <c r="D60" s="78" t="e">
        <f>VLOOKUP(C60,Мандатная!$A$17:$H$153,2,FALSE)</f>
        <v>#N/A</v>
      </c>
      <c r="E60" s="78" t="e">
        <f>VLOOKUP(C60,Мандатная!$A$17:$H$153,3,FALSE)</f>
        <v>#N/A</v>
      </c>
      <c r="F60" s="78" t="e">
        <f>VLOOKUP(C60,Мандатная!$A$17:$H$153,5,FALSE)</f>
        <v>#N/A</v>
      </c>
      <c r="G60" s="79"/>
      <c r="H60" s="42"/>
    </row>
    <row r="61" spans="1:8" ht="15">
      <c r="A61" s="42"/>
      <c r="B61" s="80"/>
      <c r="C61" s="81"/>
      <c r="D61" s="42"/>
      <c r="E61" s="42"/>
      <c r="F61" s="42"/>
      <c r="G61" s="81"/>
      <c r="H61" s="42"/>
    </row>
    <row r="62" spans="1:8" ht="15.75">
      <c r="A62" s="42"/>
      <c r="B62" s="72"/>
      <c r="C62" s="65"/>
      <c r="D62" s="75" t="s">
        <v>411</v>
      </c>
      <c r="E62" s="78"/>
      <c r="F62" s="78"/>
      <c r="G62" s="79"/>
      <c r="H62" s="42"/>
    </row>
    <row r="63" spans="1:8" ht="15.75">
      <c r="A63" s="42"/>
      <c r="B63" s="76">
        <v>1</v>
      </c>
      <c r="C63" s="65"/>
      <c r="D63" s="78" t="e">
        <f>VLOOKUP(C63,Мандатная!$A$17:$H$153,2,FALSE)</f>
        <v>#N/A</v>
      </c>
      <c r="E63" s="78" t="e">
        <f>VLOOKUP(C63,Мандатная!$A$17:$H$153,3,FALSE)</f>
        <v>#N/A</v>
      </c>
      <c r="F63" s="78" t="e">
        <f>VLOOKUP(C63,Мандатная!$A$17:$H$153,5,FALSE)</f>
        <v>#N/A</v>
      </c>
      <c r="G63" s="79"/>
      <c r="H63" s="42"/>
    </row>
    <row r="64" spans="1:8" ht="15.75">
      <c r="A64" s="42"/>
      <c r="B64" s="76">
        <v>2</v>
      </c>
      <c r="C64" s="65"/>
      <c r="D64" s="78" t="e">
        <f>VLOOKUP(C64,Мандатная!$A$17:$H$153,2,FALSE)</f>
        <v>#N/A</v>
      </c>
      <c r="E64" s="78" t="e">
        <f>VLOOKUP(C64,Мандатная!$A$17:$H$153,3,FALSE)</f>
        <v>#N/A</v>
      </c>
      <c r="F64" s="78" t="e">
        <f>VLOOKUP(C64,Мандатная!$A$17:$H$153,5,FALSE)</f>
        <v>#N/A</v>
      </c>
      <c r="G64" s="79"/>
      <c r="H64" s="42"/>
    </row>
    <row r="65" spans="1:8" ht="15.75">
      <c r="A65" s="42"/>
      <c r="B65" s="76">
        <v>3</v>
      </c>
      <c r="C65" s="65"/>
      <c r="D65" s="78" t="e">
        <f>VLOOKUP(C65,Мандатная!$A$17:$H$153,2,FALSE)</f>
        <v>#N/A</v>
      </c>
      <c r="E65" s="78" t="e">
        <f>VLOOKUP(C65,Мандатная!$A$17:$H$153,3,FALSE)</f>
        <v>#N/A</v>
      </c>
      <c r="F65" s="78" t="e">
        <f>VLOOKUP(C65,Мандатная!$A$17:$H$153,5,FALSE)</f>
        <v>#N/A</v>
      </c>
      <c r="G65" s="79"/>
      <c r="H65" s="42"/>
    </row>
    <row r="66" spans="1:8" ht="15.75">
      <c r="A66" s="42"/>
      <c r="B66" s="76">
        <v>4</v>
      </c>
      <c r="C66" s="65"/>
      <c r="D66" s="78" t="e">
        <f>VLOOKUP(C66,Мандатная!$A$17:$H$153,2,FALSE)</f>
        <v>#N/A</v>
      </c>
      <c r="E66" s="78" t="e">
        <f>VLOOKUP(C66,Мандатная!$A$17:$H$153,3,FALSE)</f>
        <v>#N/A</v>
      </c>
      <c r="F66" s="78" t="e">
        <f>VLOOKUP(C66,Мандатная!$A$17:$H$153,5,FALSE)</f>
        <v>#N/A</v>
      </c>
      <c r="G66" s="79"/>
      <c r="H66" s="42"/>
    </row>
    <row r="67" spans="1:8" ht="15.75">
      <c r="A67" s="42"/>
      <c r="B67" s="76">
        <v>5</v>
      </c>
      <c r="C67" s="65"/>
      <c r="D67" s="78" t="e">
        <f>VLOOKUP(C67,Мандатная!$A$17:$H$153,2,FALSE)</f>
        <v>#N/A</v>
      </c>
      <c r="E67" s="78" t="e">
        <f>VLOOKUP(C67,Мандатная!$A$17:$H$153,3,FALSE)</f>
        <v>#N/A</v>
      </c>
      <c r="F67" s="78" t="e">
        <f>VLOOKUP(C67,Мандатная!$A$17:$H$153,5,FALSE)</f>
        <v>#N/A</v>
      </c>
      <c r="G67" s="79"/>
      <c r="H67" s="42"/>
    </row>
    <row r="68" spans="1:8" ht="15.75">
      <c r="A68" s="42"/>
      <c r="B68" s="76">
        <v>6</v>
      </c>
      <c r="C68" s="65"/>
      <c r="D68" s="78" t="e">
        <f>VLOOKUP(C68,Мандатная!$A$17:$H$153,2,FALSE)</f>
        <v>#N/A</v>
      </c>
      <c r="E68" s="78" t="e">
        <f>VLOOKUP(C68,Мандатная!$A$17:$H$153,3,FALSE)</f>
        <v>#N/A</v>
      </c>
      <c r="F68" s="78" t="e">
        <f>VLOOKUP(C68,Мандатная!$A$17:$H$153,5,FALSE)</f>
        <v>#N/A</v>
      </c>
      <c r="G68" s="79"/>
      <c r="H68" s="42"/>
    </row>
    <row r="69" spans="1:8" ht="15.75">
      <c r="A69" s="42"/>
      <c r="B69" s="76">
        <v>7</v>
      </c>
      <c r="C69" s="65"/>
      <c r="D69" s="78" t="e">
        <f>VLOOKUP(C69,Мандатная!$A$17:$H$153,2,FALSE)</f>
        <v>#N/A</v>
      </c>
      <c r="E69" s="78" t="e">
        <f>VLOOKUP(C69,Мандатная!$A$17:$H$153,3,FALSE)</f>
        <v>#N/A</v>
      </c>
      <c r="F69" s="78" t="e">
        <f>VLOOKUP(C69,Мандатная!$A$17:$H$153,5,FALSE)</f>
        <v>#N/A</v>
      </c>
      <c r="G69" s="79"/>
      <c r="H69" s="42"/>
    </row>
    <row r="70" spans="1:8" ht="15.75">
      <c r="A70" s="42"/>
      <c r="B70" s="76">
        <v>8</v>
      </c>
      <c r="C70" s="65"/>
      <c r="D70" s="78" t="e">
        <f>VLOOKUP(C70,Мандатная!$A$17:$H$153,2,FALSE)</f>
        <v>#N/A</v>
      </c>
      <c r="E70" s="78" t="e">
        <f>VLOOKUP(C70,Мандатная!$A$17:$H$153,3,FALSE)</f>
        <v>#N/A</v>
      </c>
      <c r="F70" s="78" t="e">
        <f>VLOOKUP(C70,Мандатная!$A$17:$H$153,5,FALSE)</f>
        <v>#N/A</v>
      </c>
      <c r="G70" s="79"/>
      <c r="H70" s="42"/>
    </row>
    <row r="71" spans="1:8" ht="15">
      <c r="A71" s="42"/>
      <c r="B71" s="80"/>
      <c r="C71" s="81"/>
      <c r="D71" s="42"/>
      <c r="E71" s="42"/>
      <c r="F71" s="42"/>
      <c r="G71" s="81"/>
      <c r="H71" s="42"/>
    </row>
    <row r="72" spans="1:8" ht="15">
      <c r="A72" s="42"/>
      <c r="B72" s="80"/>
      <c r="C72" s="81"/>
      <c r="D72" s="42"/>
      <c r="E72" s="42"/>
      <c r="F72" s="42"/>
      <c r="G72" s="81"/>
      <c r="H72" s="42"/>
    </row>
    <row r="73" spans="1:8" ht="15">
      <c r="A73" s="42"/>
      <c r="B73" s="80"/>
      <c r="C73" s="81"/>
      <c r="D73" s="42"/>
      <c r="E73" s="42"/>
      <c r="F73" s="42"/>
      <c r="G73" s="81"/>
      <c r="H73" s="42"/>
    </row>
    <row r="74" spans="1:8" ht="15">
      <c r="A74" s="82" t="s">
        <v>412</v>
      </c>
      <c r="B74" s="42"/>
      <c r="C74" s="42"/>
      <c r="D74" s="42"/>
      <c r="E74" s="42"/>
      <c r="F74" s="83" t="e">
        <f>'[1]Мандатная'!$H$113</f>
        <v>#REF!</v>
      </c>
      <c r="G74" s="81"/>
      <c r="H74" s="42"/>
    </row>
  </sheetData>
  <sheetProtection selectLockedCells="1" selectUnlockedCells="1"/>
  <mergeCells count="4">
    <mergeCell ref="A1:H1"/>
    <mergeCell ref="A3:H3"/>
    <mergeCell ref="A5:H5"/>
    <mergeCell ref="A6:H6"/>
  </mergeCells>
  <printOptions/>
  <pageMargins left="0.5902777777777778" right="0.39375" top="0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00390625" style="0" customWidth="1"/>
    <col min="2" max="2" width="16.125" style="0" customWidth="1"/>
    <col min="3" max="3" width="10.875" style="0" customWidth="1"/>
    <col min="4" max="4" width="23.125" style="0" customWidth="1"/>
    <col min="5" max="5" width="9.625" style="0" customWidth="1"/>
    <col min="6" max="6" width="6.75390625" style="0" customWidth="1"/>
    <col min="7" max="7" width="12.00390625" style="0" customWidth="1"/>
    <col min="10" max="10" width="5.875" style="0" customWidth="1"/>
  </cols>
  <sheetData>
    <row r="1" spans="1:7" ht="15.75">
      <c r="A1" s="152" t="s">
        <v>413</v>
      </c>
      <c r="B1" s="152"/>
      <c r="C1" s="152"/>
      <c r="D1" s="152"/>
      <c r="E1" s="152"/>
      <c r="F1" s="152"/>
      <c r="G1" s="152"/>
    </row>
    <row r="2" spans="7:11" ht="12.75">
      <c r="G2" t="s">
        <v>414</v>
      </c>
      <c r="K2" s="84" t="s">
        <v>415</v>
      </c>
    </row>
    <row r="3" spans="1:7" ht="15.75">
      <c r="A3" s="152" t="str">
        <f>Мандатная!A9</f>
        <v>Мальчики 2005-2006 г.р.</v>
      </c>
      <c r="B3" s="152"/>
      <c r="C3" s="152"/>
      <c r="D3" s="152"/>
      <c r="E3" s="152"/>
      <c r="F3" s="152"/>
      <c r="G3" s="152"/>
    </row>
    <row r="4" spans="1:10" ht="12.75" customHeight="1">
      <c r="A4" s="165" t="s">
        <v>9</v>
      </c>
      <c r="B4" s="166" t="s">
        <v>10</v>
      </c>
      <c r="C4" s="166" t="s">
        <v>11</v>
      </c>
      <c r="D4" s="157" t="s">
        <v>13</v>
      </c>
      <c r="E4" s="156" t="s">
        <v>404</v>
      </c>
      <c r="F4" s="156" t="s">
        <v>416</v>
      </c>
      <c r="G4" s="156" t="s">
        <v>417</v>
      </c>
      <c r="H4" s="156" t="s">
        <v>418</v>
      </c>
      <c r="I4" s="158" t="s">
        <v>419</v>
      </c>
      <c r="J4" s="165" t="s">
        <v>9</v>
      </c>
    </row>
    <row r="5" spans="1:10" ht="23.25" customHeight="1">
      <c r="A5" s="165"/>
      <c r="B5" s="166"/>
      <c r="C5" s="166"/>
      <c r="D5" s="157"/>
      <c r="E5" s="156"/>
      <c r="F5" s="156"/>
      <c r="G5" s="156"/>
      <c r="H5" s="156"/>
      <c r="I5" s="158"/>
      <c r="J5" s="165"/>
    </row>
    <row r="6" spans="1:10" ht="12.75">
      <c r="A6" s="85" t="s">
        <v>109</v>
      </c>
      <c r="B6" s="41" t="str">
        <f>VLOOKUP(A6,Мандатная!$A$17:$H$151,2,FALSE)</f>
        <v>Каширин </v>
      </c>
      <c r="C6" s="41" t="str">
        <f>VLOOKUP(A6,Мандатная!$A$17:$H$151,3,FALSE)</f>
        <v>Дмитрий</v>
      </c>
      <c r="D6" s="41" t="str">
        <f>VLOOKUP(A6,Мандатная!$A$17:$H$151,5,FALSE)</f>
        <v>Екатеринбург-1</v>
      </c>
      <c r="E6" s="65" t="s">
        <v>420</v>
      </c>
      <c r="F6" s="86">
        <f>VLOOKUP(E6,ТПлав!$A$4:$B$1206,2)</f>
        <v>1025</v>
      </c>
      <c r="G6" s="12">
        <f>RANK(F6,$F$6:$F$73,0)</f>
        <v>1</v>
      </c>
      <c r="H6" s="78"/>
      <c r="I6" s="78"/>
      <c r="J6" s="60" t="s">
        <v>109</v>
      </c>
    </row>
    <row r="7" spans="1:10" ht="12.75">
      <c r="A7" s="85" t="s">
        <v>115</v>
      </c>
      <c r="B7" s="41" t="str">
        <f>VLOOKUP(A7,Мандатная!$A$17:$H$151,2,FALSE)</f>
        <v>Чеботин </v>
      </c>
      <c r="C7" s="41" t="str">
        <f>VLOOKUP(A7,Мандатная!$A$17:$H$151,3,FALSE)</f>
        <v>Лев</v>
      </c>
      <c r="D7" s="41">
        <f>VLOOKUP(A7,Мандатная!$A$17:$H$151,5,FALSE)</f>
        <v>0</v>
      </c>
      <c r="E7" s="65" t="s">
        <v>421</v>
      </c>
      <c r="F7" s="86">
        <f>VLOOKUP(E7,ТПлав!$A$4:$B$1206,2)</f>
        <v>991</v>
      </c>
      <c r="G7" s="12">
        <f>RANK(F7,$F$6:$F$73,0)</f>
        <v>3</v>
      </c>
      <c r="H7" s="78"/>
      <c r="I7" s="78"/>
      <c r="J7" s="60" t="s">
        <v>115</v>
      </c>
    </row>
    <row r="8" spans="1:10" ht="12.75">
      <c r="A8" s="85" t="s">
        <v>119</v>
      </c>
      <c r="B8" s="41" t="str">
        <f>VLOOKUP(A8,Мандатная!$A$17:$H$151,2,FALSE)</f>
        <v>Вострецов </v>
      </c>
      <c r="C8" s="41" t="str">
        <f>VLOOKUP(A8,Мандатная!$A$17:$H$151,3,FALSE)</f>
        <v>Ярослав</v>
      </c>
      <c r="D8" s="41">
        <f>VLOOKUP(A8,Мандатная!$A$17:$H$151,5,FALSE)</f>
        <v>0</v>
      </c>
      <c r="E8" s="65" t="s">
        <v>422</v>
      </c>
      <c r="F8" s="86">
        <f>VLOOKUP(E8,ТПлав!$A$4:$B$1206,2)</f>
        <v>1007</v>
      </c>
      <c r="G8" s="12">
        <f>RANK(F8,$F$6:$F$73,0)</f>
        <v>2</v>
      </c>
      <c r="H8" s="78"/>
      <c r="I8" s="78"/>
      <c r="J8" s="60" t="s">
        <v>119</v>
      </c>
    </row>
    <row r="9" spans="1:10" ht="12.75">
      <c r="A9" s="60" t="s">
        <v>123</v>
      </c>
      <c r="B9" s="78" t="str">
        <f>VLOOKUP(A9,Мандатная!$A$17:$H$151,2,FALSE)</f>
        <v>Димов </v>
      </c>
      <c r="C9" s="78" t="str">
        <f>VLOOKUP(A9,Мандатная!$A$17:$H$151,3,FALSE)</f>
        <v>Даниил</v>
      </c>
      <c r="D9" s="78">
        <f>VLOOKUP(A9,Мандатная!$A$17:$H$151,5,FALSE)</f>
        <v>0</v>
      </c>
      <c r="E9" s="65" t="s">
        <v>423</v>
      </c>
      <c r="F9" s="86">
        <f>VLOOKUP(E9,ТПлав!$A$4:$B$1206,2)</f>
        <v>942</v>
      </c>
      <c r="G9" s="12">
        <f>RANK(F9,$F$6:$F$73,0)</f>
        <v>11</v>
      </c>
      <c r="H9" s="78"/>
      <c r="I9" s="78"/>
      <c r="J9" s="60" t="s">
        <v>123</v>
      </c>
    </row>
    <row r="10" spans="1:10" ht="15">
      <c r="A10" s="87" t="s">
        <v>424</v>
      </c>
      <c r="B10" s="88" t="s">
        <v>112</v>
      </c>
      <c r="C10" s="88"/>
      <c r="D10" s="88"/>
      <c r="E10" s="89"/>
      <c r="F10" s="90"/>
      <c r="G10" s="90"/>
      <c r="H10" s="91">
        <f>SUM(F6:F9)</f>
        <v>3965</v>
      </c>
      <c r="I10" s="92">
        <f>RANK(H10,$H$10:$H$100,0)</f>
        <v>1</v>
      </c>
      <c r="J10" s="93" t="s">
        <v>424</v>
      </c>
    </row>
    <row r="11" spans="1:10" ht="14.25">
      <c r="A11" s="60" t="s">
        <v>127</v>
      </c>
      <c r="B11" s="78" t="str">
        <f>VLOOKUP(A11,Мандатная!$A$17:$H$151,2,FALSE)</f>
        <v>Деев</v>
      </c>
      <c r="C11" s="78" t="str">
        <f>VLOOKUP(A11,Мандатная!$A$17:$H$151,3,FALSE)</f>
        <v>Максим</v>
      </c>
      <c r="D11" s="78" t="str">
        <f>VLOOKUP(A11,Мандатная!$A$17:$H$151,5,FALSE)</f>
        <v>Воронеж-1</v>
      </c>
      <c r="E11" s="65" t="s">
        <v>425</v>
      </c>
      <c r="F11" s="86">
        <f>VLOOKUP(E11,ТПлав!$A$4:$B$1206,2)</f>
        <v>976</v>
      </c>
      <c r="G11" s="12">
        <f>RANK(F11,$F$6:$F$73,0)</f>
        <v>6</v>
      </c>
      <c r="H11" s="4"/>
      <c r="I11" s="4"/>
      <c r="J11" s="60" t="s">
        <v>127</v>
      </c>
    </row>
    <row r="12" spans="1:10" ht="14.25">
      <c r="A12" s="60" t="s">
        <v>132</v>
      </c>
      <c r="B12" s="78" t="str">
        <f>VLOOKUP(A12,Мандатная!$A$17:$H$151,2,FALSE)</f>
        <v>Журавков</v>
      </c>
      <c r="C12" s="78" t="str">
        <f>VLOOKUP(A12,Мандатная!$A$17:$H$151,3,FALSE)</f>
        <v>Илья</v>
      </c>
      <c r="D12" s="78">
        <f>VLOOKUP(A12,Мандатная!$A$17:$H$151,5,FALSE)</f>
        <v>0</v>
      </c>
      <c r="E12" s="65" t="s">
        <v>426</v>
      </c>
      <c r="F12" s="86">
        <f>VLOOKUP(E12,ТПлав!$A$4:$B$1206,2)</f>
        <v>911</v>
      </c>
      <c r="G12" s="12">
        <f>RANK(F12,$F$6:$F$73,0)</f>
        <v>23</v>
      </c>
      <c r="H12" s="4"/>
      <c r="I12" s="4"/>
      <c r="J12" s="60" t="s">
        <v>132</v>
      </c>
    </row>
    <row r="13" spans="1:10" ht="14.25">
      <c r="A13" s="60" t="s">
        <v>137</v>
      </c>
      <c r="B13" s="78" t="str">
        <f>VLOOKUP(A13,Мандатная!$A$17:$H$151,2,FALSE)</f>
        <v>Пирожков</v>
      </c>
      <c r="C13" s="78" t="str">
        <f>VLOOKUP(A13,Мандатная!$A$17:$H$151,3,FALSE)</f>
        <v>Пётр</v>
      </c>
      <c r="D13" s="78">
        <f>VLOOKUP(A13,Мандатная!$A$17:$H$151,5,FALSE)</f>
        <v>0</v>
      </c>
      <c r="E13" s="65" t="s">
        <v>427</v>
      </c>
      <c r="F13" s="86">
        <f>VLOOKUP(E13,ТПлав!$A$4:$B$1206,2)</f>
        <v>895</v>
      </c>
      <c r="G13" s="12">
        <f>RANK(F13,$F$6:$F$73,0)</f>
        <v>30</v>
      </c>
      <c r="H13" s="4"/>
      <c r="I13" s="4"/>
      <c r="J13" s="60" t="s">
        <v>137</v>
      </c>
    </row>
    <row r="14" spans="1:12" ht="14.25">
      <c r="A14" s="60" t="s">
        <v>141</v>
      </c>
      <c r="B14" s="78" t="str">
        <f>VLOOKUP(A14,Мандатная!$A$17:$H$151,2,FALSE)</f>
        <v>Крючков </v>
      </c>
      <c r="C14" s="78" t="str">
        <f>VLOOKUP(A14,Мандатная!$A$17:$H$151,3,FALSE)</f>
        <v>Даниил</v>
      </c>
      <c r="D14" s="78">
        <f>VLOOKUP(A14,Мандатная!$A$17:$H$151,5,FALSE)</f>
        <v>0</v>
      </c>
      <c r="E14" s="65" t="s">
        <v>428</v>
      </c>
      <c r="F14" s="86">
        <f>VLOOKUP(E14,ТПлав!$A$4:$B$1206,2)</f>
        <v>845</v>
      </c>
      <c r="G14" s="12">
        <f>RANK(F14,$F$6:$F$73,0)</f>
        <v>37</v>
      </c>
      <c r="H14" s="4"/>
      <c r="I14" s="4"/>
      <c r="J14" s="60" t="s">
        <v>141</v>
      </c>
      <c r="L14" s="94"/>
    </row>
    <row r="15" spans="1:12" ht="15">
      <c r="A15" s="87" t="s">
        <v>429</v>
      </c>
      <c r="B15" s="88" t="s">
        <v>130</v>
      </c>
      <c r="C15" s="88"/>
      <c r="D15" s="88"/>
      <c r="E15" s="89"/>
      <c r="F15" s="90"/>
      <c r="G15" s="90"/>
      <c r="H15" s="91">
        <f>SUM(F11:F14)</f>
        <v>3627</v>
      </c>
      <c r="I15" s="92">
        <f>RANK(H15,$H$10:$H$100,0)</f>
        <v>6</v>
      </c>
      <c r="J15" s="93" t="s">
        <v>429</v>
      </c>
      <c r="L15" s="94"/>
    </row>
    <row r="16" spans="1:12" ht="14.25">
      <c r="A16" s="60" t="s">
        <v>144</v>
      </c>
      <c r="B16" s="78" t="str">
        <f>VLOOKUP(A16,Мандатная!$A$17:$H$151,2,FALSE)</f>
        <v>Конеев </v>
      </c>
      <c r="C16" s="78" t="str">
        <f>VLOOKUP(A16,Мандатная!$A$17:$H$151,3,FALSE)</f>
        <v>Павел </v>
      </c>
      <c r="D16" s="95" t="str">
        <f>VLOOKUP(A16,Мандатная!$A$17:$H$151,5,FALSE)</f>
        <v>Астрахань-1</v>
      </c>
      <c r="E16" s="65" t="s">
        <v>430</v>
      </c>
      <c r="F16" s="86">
        <f>VLOOKUP(E16,ТПлав!$A$4:$B$1206,2)</f>
        <v>980</v>
      </c>
      <c r="G16" s="12">
        <f>RANK(F16,$F$6:$F$73,0)</f>
        <v>4</v>
      </c>
      <c r="H16" s="4"/>
      <c r="I16" s="4"/>
      <c r="J16" s="60" t="s">
        <v>144</v>
      </c>
      <c r="L16" s="94"/>
    </row>
    <row r="17" spans="1:12" ht="14.25">
      <c r="A17" s="60" t="s">
        <v>150</v>
      </c>
      <c r="B17" s="78" t="str">
        <f>VLOOKUP(A17,Мандатная!$A$17:$H$151,2,FALSE)</f>
        <v>Латышов </v>
      </c>
      <c r="C17" s="78" t="str">
        <f>VLOOKUP(A17,Мандатная!$A$17:$H$151,3,FALSE)</f>
        <v>Никита</v>
      </c>
      <c r="D17" s="95">
        <f>VLOOKUP(A17,Мандатная!$A$17:$H$151,5,FALSE)</f>
        <v>0</v>
      </c>
      <c r="E17" s="65" t="s">
        <v>431</v>
      </c>
      <c r="F17" s="86">
        <f>VLOOKUP(E17,ТПлав!$A$4:$B$1206,2)</f>
        <v>931</v>
      </c>
      <c r="G17" s="12">
        <f>RANK(F17,$F$6:$F$73,0)</f>
        <v>15</v>
      </c>
      <c r="H17" s="4"/>
      <c r="I17" s="4"/>
      <c r="J17" s="60" t="s">
        <v>150</v>
      </c>
      <c r="L17" s="94"/>
    </row>
    <row r="18" spans="1:12" ht="14.25">
      <c r="A18" s="60" t="s">
        <v>154</v>
      </c>
      <c r="B18" s="78" t="str">
        <f>VLOOKUP(A18,Мандатная!$A$17:$H$151,2,FALSE)</f>
        <v>Джумангазиев </v>
      </c>
      <c r="C18" s="78" t="str">
        <f>VLOOKUP(A18,Мандатная!$A$17:$H$151,3,FALSE)</f>
        <v>Данияр</v>
      </c>
      <c r="D18" s="95">
        <f>VLOOKUP(A18,Мандатная!$A$17:$H$151,5,FALSE)</f>
        <v>0</v>
      </c>
      <c r="E18" s="65" t="s">
        <v>432</v>
      </c>
      <c r="F18" s="86">
        <f>VLOOKUP(E18,ТПлав!$A$4:$B$1206,2)</f>
        <v>823</v>
      </c>
      <c r="G18" s="12">
        <f>RANK(F18,$F$6:$F$73,0)</f>
        <v>43</v>
      </c>
      <c r="H18" s="4"/>
      <c r="I18" s="4"/>
      <c r="J18" s="60" t="s">
        <v>154</v>
      </c>
      <c r="L18" s="94"/>
    </row>
    <row r="19" spans="1:12" ht="14.25">
      <c r="A19" s="60" t="s">
        <v>160</v>
      </c>
      <c r="B19" s="78" t="str">
        <f>VLOOKUP(A19,Мандатная!$A$17:$H$151,2,FALSE)</f>
        <v>Манякин </v>
      </c>
      <c r="C19" s="78" t="str">
        <f>VLOOKUP(A19,Мандатная!$A$17:$H$151,3,FALSE)</f>
        <v>Николай</v>
      </c>
      <c r="D19" s="95">
        <f>VLOOKUP(A19,Мандатная!$A$17:$H$151,5,FALSE)</f>
        <v>0</v>
      </c>
      <c r="E19" s="65" t="s">
        <v>433</v>
      </c>
      <c r="F19" s="86">
        <f>VLOOKUP(E19,ТПлав!$A$4:$B$1206,2)</f>
        <v>907</v>
      </c>
      <c r="G19" s="12">
        <f>RANK(F19,$F$6:$F$73,0)</f>
        <v>25</v>
      </c>
      <c r="H19" s="4"/>
      <c r="I19" s="4"/>
      <c r="J19" s="60" t="s">
        <v>160</v>
      </c>
      <c r="L19" s="94"/>
    </row>
    <row r="20" spans="1:12" ht="15">
      <c r="A20" s="87" t="s">
        <v>434</v>
      </c>
      <c r="B20" s="88" t="s">
        <v>148</v>
      </c>
      <c r="C20" s="88"/>
      <c r="D20" s="88"/>
      <c r="E20" s="88"/>
      <c r="F20" s="90"/>
      <c r="G20" s="90"/>
      <c r="H20" s="91">
        <f>SUM(F16:F19)</f>
        <v>3641</v>
      </c>
      <c r="I20" s="92">
        <f>RANK(H20,$H$10:$H$100,0)</f>
        <v>5</v>
      </c>
      <c r="J20" s="93" t="s">
        <v>434</v>
      </c>
      <c r="L20" s="94"/>
    </row>
    <row r="21" spans="1:12" ht="14.25">
      <c r="A21" s="85" t="s">
        <v>164</v>
      </c>
      <c r="B21" s="78" t="str">
        <f>VLOOKUP(A21,Мандатная!$A$17:$H$151,2,FALSE)</f>
        <v>Якунин</v>
      </c>
      <c r="C21" s="41" t="str">
        <f>VLOOKUP(A21,Мандатная!$A$17:$H$151,3,FALSE)</f>
        <v>Дмитрий</v>
      </c>
      <c r="D21" s="41" t="str">
        <f>VLOOKUP(A21,Мандатная!$A$17:$H$151,5,FALSE)</f>
        <v>Ульяновск-1</v>
      </c>
      <c r="E21" s="65" t="s">
        <v>435</v>
      </c>
      <c r="F21" s="86">
        <f>VLOOKUP(E21,ТПлав!$A$4:$B$1206,2)</f>
        <v>958</v>
      </c>
      <c r="G21" s="12">
        <f>RANK(F21,$F$6:$F$73,0)</f>
        <v>8</v>
      </c>
      <c r="H21" s="4"/>
      <c r="I21" s="4"/>
      <c r="J21" s="60" t="s">
        <v>164</v>
      </c>
      <c r="L21" s="94"/>
    </row>
    <row r="22" spans="1:12" ht="14.25">
      <c r="A22" s="85" t="s">
        <v>169</v>
      </c>
      <c r="B22" s="78" t="str">
        <f>VLOOKUP(A22,Мандатная!$A$17:$H$151,2,FALSE)</f>
        <v>Турчин</v>
      </c>
      <c r="C22" s="41" t="str">
        <f>VLOOKUP(A22,Мандатная!$A$17:$H$151,3,FALSE)</f>
        <v>Дмитрий</v>
      </c>
      <c r="D22" s="41">
        <f>VLOOKUP(A22,Мандатная!$A$17:$H$151,5,FALSE)</f>
        <v>0</v>
      </c>
      <c r="E22" s="65" t="s">
        <v>436</v>
      </c>
      <c r="F22" s="86">
        <f>VLOOKUP(E22,ТПлав!$A$4:$B$1206,2)</f>
        <v>940</v>
      </c>
      <c r="G22" s="12">
        <f>RANK(F22,$F$6:$F$73,0)</f>
        <v>13</v>
      </c>
      <c r="H22" s="4"/>
      <c r="I22" s="4"/>
      <c r="J22" s="60" t="s">
        <v>169</v>
      </c>
      <c r="L22" s="94"/>
    </row>
    <row r="23" spans="1:12" ht="14.25">
      <c r="A23" s="85" t="s">
        <v>172</v>
      </c>
      <c r="B23" s="78" t="str">
        <f>VLOOKUP(A23,Мандатная!$A$17:$H$151,2,FALSE)</f>
        <v>Нигматуллин</v>
      </c>
      <c r="C23" s="41" t="str">
        <f>VLOOKUP(A23,Мандатная!$A$17:$H$151,3,FALSE)</f>
        <v>Айдар</v>
      </c>
      <c r="D23" s="41">
        <f>VLOOKUP(A23,Мандатная!$A$17:$H$151,5,FALSE)</f>
        <v>0</v>
      </c>
      <c r="E23" s="65" t="s">
        <v>437</v>
      </c>
      <c r="F23" s="86">
        <f>VLOOKUP(E23,ТПлав!$A$4:$B$1206,2)</f>
        <v>908</v>
      </c>
      <c r="G23" s="12">
        <f>RANK(F23,$F$6:$F$73,0)</f>
        <v>24</v>
      </c>
      <c r="H23" s="4"/>
      <c r="I23" s="4"/>
      <c r="J23" s="60" t="s">
        <v>172</v>
      </c>
      <c r="L23" s="94"/>
    </row>
    <row r="24" spans="1:12" ht="14.25">
      <c r="A24" s="85" t="s">
        <v>177</v>
      </c>
      <c r="B24" s="78" t="str">
        <f>VLOOKUP(A24,Мандатная!$A$17:$H$151,2,FALSE)</f>
        <v>Хаяров</v>
      </c>
      <c r="C24" s="41" t="str">
        <f>VLOOKUP(A24,Мандатная!$A$17:$H$151,3,FALSE)</f>
        <v>Айдар</v>
      </c>
      <c r="D24" s="41">
        <f>VLOOKUP(A24,Мандатная!$A$17:$H$151,5,FALSE)</f>
        <v>0</v>
      </c>
      <c r="E24" s="65" t="s">
        <v>438</v>
      </c>
      <c r="F24" s="86">
        <f>VLOOKUP(E24,ТПлав!$A$4:$B$1206,2)</f>
        <v>912</v>
      </c>
      <c r="G24" s="12">
        <f>RANK(F24,$F$6:$F$73,0)</f>
        <v>22</v>
      </c>
      <c r="H24" s="4"/>
      <c r="I24" s="4"/>
      <c r="J24" s="60" t="s">
        <v>177</v>
      </c>
      <c r="L24" s="94"/>
    </row>
    <row r="25" spans="1:12" ht="15">
      <c r="A25" s="87" t="s">
        <v>439</v>
      </c>
      <c r="B25" s="88" t="s">
        <v>166</v>
      </c>
      <c r="C25" s="88"/>
      <c r="D25" s="88"/>
      <c r="E25" s="88"/>
      <c r="F25" s="90"/>
      <c r="G25" s="88"/>
      <c r="H25" s="91">
        <f>SUM(F21:F24)</f>
        <v>3718</v>
      </c>
      <c r="I25" s="92">
        <f>RANK(H25,$H$10:$H$100,0)</f>
        <v>4</v>
      </c>
      <c r="J25" s="93" t="s">
        <v>439</v>
      </c>
      <c r="L25" s="94"/>
    </row>
    <row r="26" spans="1:12" ht="15">
      <c r="A26" s="85" t="s">
        <v>182</v>
      </c>
      <c r="B26" s="49" t="s">
        <v>183</v>
      </c>
      <c r="C26" s="41" t="str">
        <f>VLOOKUP(A26,Мандатная!$A$17:$H$151,3,FALSE)</f>
        <v>Александр</v>
      </c>
      <c r="D26" s="11" t="s">
        <v>185</v>
      </c>
      <c r="E26" s="65" t="s">
        <v>440</v>
      </c>
      <c r="F26" s="86">
        <f>VLOOKUP(E26,ТПлав!$A$4:$B$1206,2)</f>
        <v>948</v>
      </c>
      <c r="G26" s="12">
        <f>RANK(F26,$F$6:$F$73,0)</f>
        <v>10</v>
      </c>
      <c r="H26" s="4"/>
      <c r="I26" s="4"/>
      <c r="J26" s="60" t="s">
        <v>182</v>
      </c>
      <c r="L26" s="94"/>
    </row>
    <row r="27" spans="1:12" ht="15">
      <c r="A27" s="85" t="s">
        <v>187</v>
      </c>
      <c r="B27" s="49" t="s">
        <v>188</v>
      </c>
      <c r="C27" s="41" t="str">
        <f>VLOOKUP(A27,Мандатная!$A$17:$H$151,3,FALSE)</f>
        <v>Георгий</v>
      </c>
      <c r="D27" s="41">
        <f>VLOOKUP(A27,Мандатная!$A$17:$H$151,5,FALSE)</f>
        <v>0</v>
      </c>
      <c r="E27" s="65" t="s">
        <v>441</v>
      </c>
      <c r="F27" s="86">
        <f>VLOOKUP(E27,ТПлав!$A$4:$B$1206,2)</f>
        <v>901</v>
      </c>
      <c r="G27" s="12">
        <f>RANK(F27,$F$6:$F$73,0)</f>
        <v>26</v>
      </c>
      <c r="H27" s="4"/>
      <c r="I27" s="4"/>
      <c r="J27" s="60" t="s">
        <v>187</v>
      </c>
      <c r="L27" s="94"/>
    </row>
    <row r="28" spans="1:12" ht="15">
      <c r="A28" s="85" t="s">
        <v>191</v>
      </c>
      <c r="B28" s="49" t="s">
        <v>192</v>
      </c>
      <c r="C28" s="41" t="str">
        <f>VLOOKUP(A28,Мандатная!$A$17:$H$151,3,FALSE)</f>
        <v>Кирилл</v>
      </c>
      <c r="D28" s="41">
        <f>VLOOKUP(A28,Мандатная!$A$17:$H$151,5,FALSE)</f>
        <v>0</v>
      </c>
      <c r="E28" s="65" t="s">
        <v>436</v>
      </c>
      <c r="F28" s="86">
        <f>VLOOKUP(E28,ТПлав!$A$4:$B$1206,2)</f>
        <v>940</v>
      </c>
      <c r="G28" s="12">
        <f>RANK(F28,$F$6:$F$73,0)</f>
        <v>13</v>
      </c>
      <c r="H28" s="4"/>
      <c r="I28" s="4"/>
      <c r="J28" s="60" t="s">
        <v>191</v>
      </c>
      <c r="L28" s="94"/>
    </row>
    <row r="29" spans="1:12" ht="15">
      <c r="A29" s="85" t="s">
        <v>194</v>
      </c>
      <c r="B29" s="49" t="s">
        <v>195</v>
      </c>
      <c r="C29" s="41" t="str">
        <f>VLOOKUP(A29,Мандатная!$A$17:$H$151,3,FALSE)</f>
        <v>Илья</v>
      </c>
      <c r="D29" s="41">
        <f>VLOOKUP(A29,Мандатная!$A$17:$H$151,5,FALSE)</f>
        <v>0</v>
      </c>
      <c r="E29" s="65" t="s">
        <v>442</v>
      </c>
      <c r="F29" s="86">
        <f>VLOOKUP(E29,ТПлав!$A$4:$B$1206,2)</f>
        <v>954</v>
      </c>
      <c r="G29" s="12">
        <f>RANK(F29,$F$6:$F$73,0)</f>
        <v>9</v>
      </c>
      <c r="H29" s="4"/>
      <c r="I29" s="4"/>
      <c r="J29" s="60" t="s">
        <v>194</v>
      </c>
      <c r="L29" s="94"/>
    </row>
    <row r="30" spans="1:12" ht="15">
      <c r="A30" s="87" t="s">
        <v>443</v>
      </c>
      <c r="B30" s="88" t="s">
        <v>185</v>
      </c>
      <c r="C30" s="88"/>
      <c r="D30" s="88"/>
      <c r="E30" s="88"/>
      <c r="F30" s="90"/>
      <c r="G30" s="88"/>
      <c r="H30" s="91">
        <f>SUM(F26:F29)</f>
        <v>3743</v>
      </c>
      <c r="I30" s="92">
        <f>RANK(H30,$H$10:$H$100,0)</f>
        <v>2</v>
      </c>
      <c r="J30" s="93" t="s">
        <v>443</v>
      </c>
      <c r="L30" s="94"/>
    </row>
    <row r="31" spans="1:12" ht="15.75">
      <c r="A31" s="85" t="s">
        <v>198</v>
      </c>
      <c r="B31" s="29" t="s">
        <v>199</v>
      </c>
      <c r="C31" s="41" t="str">
        <f>VLOOKUP(A31,Мандатная!$A$17:$H$151,3,FALSE)</f>
        <v> Кирила</v>
      </c>
      <c r="D31" s="41" t="str">
        <f>VLOOKUP(A31,Мандатная!$A$17:$H$151,5,FALSE)</f>
        <v>Рыбинск-1</v>
      </c>
      <c r="E31" s="65" t="s">
        <v>444</v>
      </c>
      <c r="F31" s="86">
        <f>VLOOKUP(E31,ТПлав!$A$4:$B$1206,2)</f>
        <v>965</v>
      </c>
      <c r="G31" s="12">
        <f>RANK(F31,$F$6:$F$73,0)</f>
        <v>7</v>
      </c>
      <c r="H31" s="4"/>
      <c r="I31" s="4"/>
      <c r="J31" s="60" t="s">
        <v>198</v>
      </c>
      <c r="L31" s="94"/>
    </row>
    <row r="32" spans="1:12" ht="15.75">
      <c r="A32" s="85" t="s">
        <v>204</v>
      </c>
      <c r="B32" s="29" t="s">
        <v>205</v>
      </c>
      <c r="C32" s="41" t="str">
        <f>VLOOKUP(A32,Мандатная!$A$17:$H$151,3,FALSE)</f>
        <v> Данила</v>
      </c>
      <c r="D32" s="41">
        <f>VLOOKUP(A32,Мандатная!$A$17:$H$151,5,FALSE)</f>
        <v>0</v>
      </c>
      <c r="E32" s="65" t="s">
        <v>445</v>
      </c>
      <c r="F32" s="86">
        <f>VLOOKUP(E32,ТПлав!$A$4:$B$1206,2)</f>
        <v>918</v>
      </c>
      <c r="G32" s="12">
        <f>RANK(F32,$F$6:$F$73,0)</f>
        <v>19</v>
      </c>
      <c r="H32" s="4"/>
      <c r="I32" s="4"/>
      <c r="J32" s="60" t="s">
        <v>204</v>
      </c>
      <c r="L32" s="94"/>
    </row>
    <row r="33" spans="1:12" ht="15.75">
      <c r="A33" s="85" t="s">
        <v>209</v>
      </c>
      <c r="B33" s="29" t="s">
        <v>210</v>
      </c>
      <c r="C33" s="41" t="str">
        <f>VLOOKUP(A33,Мандатная!$A$17:$H$151,3,FALSE)</f>
        <v>Даниил</v>
      </c>
      <c r="D33" s="41">
        <f>VLOOKUP(A33,Мандатная!$A$17:$H$151,5,FALSE)</f>
        <v>0</v>
      </c>
      <c r="E33" s="65" t="s">
        <v>446</v>
      </c>
      <c r="F33" s="86">
        <f>VLOOKUP(E33,ТПлав!$A$4:$B$1206,2)</f>
        <v>920</v>
      </c>
      <c r="G33" s="12">
        <f>RANK(F33,$F$6:$F$73,0)</f>
        <v>18</v>
      </c>
      <c r="H33" s="4"/>
      <c r="I33" s="4"/>
      <c r="J33" s="60" t="s">
        <v>209</v>
      </c>
      <c r="L33" s="94"/>
    </row>
    <row r="34" spans="1:12" ht="15.75">
      <c r="A34" s="85" t="s">
        <v>214</v>
      </c>
      <c r="B34" s="29" t="s">
        <v>92</v>
      </c>
      <c r="C34" s="41" t="str">
        <f>VLOOKUP(A34,Мандатная!$A$17:$H$151,3,FALSE)</f>
        <v> Артём</v>
      </c>
      <c r="D34" s="41">
        <f>VLOOKUP(A34,Мандатная!$A$17:$H$151,5,FALSE)</f>
        <v>0</v>
      </c>
      <c r="E34" s="65" t="s">
        <v>447</v>
      </c>
      <c r="F34" s="86">
        <f>VLOOKUP(E34,ТПлав!$A$4:$B$1206,2)</f>
        <v>927</v>
      </c>
      <c r="G34" s="12">
        <f>RANK(F34,$F$6:$F$73,0)</f>
        <v>17</v>
      </c>
      <c r="H34" s="4"/>
      <c r="I34" s="4"/>
      <c r="J34" s="60" t="s">
        <v>214</v>
      </c>
      <c r="L34" s="94"/>
    </row>
    <row r="35" spans="1:12" ht="15">
      <c r="A35" s="87" t="s">
        <v>448</v>
      </c>
      <c r="B35" s="88" t="s">
        <v>202</v>
      </c>
      <c r="C35" s="88"/>
      <c r="D35" s="88"/>
      <c r="E35" s="88"/>
      <c r="F35" s="90"/>
      <c r="G35" s="88"/>
      <c r="H35" s="91">
        <f>SUM(F31:F34)</f>
        <v>3730</v>
      </c>
      <c r="I35" s="92">
        <f>RANK(H35,$H$10:$H$100,0)</f>
        <v>3</v>
      </c>
      <c r="J35" s="93" t="s">
        <v>448</v>
      </c>
      <c r="L35" s="94"/>
    </row>
    <row r="36" spans="1:12" ht="15.75">
      <c r="A36" s="85" t="s">
        <v>217</v>
      </c>
      <c r="B36" s="29" t="s">
        <v>218</v>
      </c>
      <c r="C36" s="41" t="str">
        <f>VLOOKUP(A36,Мандатная!$A$17:$H$151,3,FALSE)</f>
        <v>Максим</v>
      </c>
      <c r="D36" s="41" t="str">
        <f>VLOOKUP(A36,Мандатная!$A$17:$H$151,5,FALSE)</f>
        <v>Новороссийск</v>
      </c>
      <c r="E36" s="65" t="s">
        <v>449</v>
      </c>
      <c r="F36" s="86">
        <f>VLOOKUP(E36,ТПлав!$A$4:$B$1206,2)</f>
        <v>851</v>
      </c>
      <c r="G36" s="12">
        <f>RANK(F36,$F$6:$F$73,0)</f>
        <v>35</v>
      </c>
      <c r="H36" s="4"/>
      <c r="I36" s="4"/>
      <c r="J36" s="85" t="s">
        <v>217</v>
      </c>
      <c r="L36" s="94"/>
    </row>
    <row r="37" spans="1:12" ht="15.75">
      <c r="A37" s="85" t="s">
        <v>221</v>
      </c>
      <c r="B37" s="29" t="s">
        <v>222</v>
      </c>
      <c r="C37" s="41" t="str">
        <f>VLOOKUP(A37,Мандатная!$A$17:$H$151,3,FALSE)</f>
        <v>Данил </v>
      </c>
      <c r="D37" s="41">
        <f>VLOOKUP(A37,Мандатная!$A$17:$H$151,5,FALSE)</f>
        <v>0</v>
      </c>
      <c r="E37" s="65" t="s">
        <v>450</v>
      </c>
      <c r="F37" s="86">
        <f>VLOOKUP(E37,ТПлав!$A$4:$B$1206,2)</f>
        <v>868</v>
      </c>
      <c r="G37" s="12">
        <f>RANK(F37,$F$6:$F$73,0)</f>
        <v>33</v>
      </c>
      <c r="H37" s="4"/>
      <c r="I37" s="4"/>
      <c r="J37" s="85" t="s">
        <v>221</v>
      </c>
      <c r="L37" s="94"/>
    </row>
    <row r="38" spans="1:12" ht="15.75">
      <c r="A38" s="85" t="s">
        <v>225</v>
      </c>
      <c r="B38" s="29" t="s">
        <v>226</v>
      </c>
      <c r="C38" s="41" t="str">
        <f>VLOOKUP(A38,Мандатная!$A$17:$H$151,3,FALSE)</f>
        <v>Данил </v>
      </c>
      <c r="D38" s="41">
        <f>VLOOKUP(A38,Мандатная!$A$17:$H$151,5,FALSE)</f>
        <v>0</v>
      </c>
      <c r="E38" s="65" t="s">
        <v>451</v>
      </c>
      <c r="F38" s="86">
        <f>VLOOKUP(E38,ТПлав!$A$4:$B$1206,2)</f>
        <v>803</v>
      </c>
      <c r="G38" s="12">
        <f>RANK(F38,$F$6:$F$73,0)</f>
        <v>47</v>
      </c>
      <c r="H38" s="4"/>
      <c r="I38" s="4"/>
      <c r="J38" s="85" t="s">
        <v>225</v>
      </c>
      <c r="L38" s="94"/>
    </row>
    <row r="39" spans="1:12" ht="15.75">
      <c r="A39" s="85" t="s">
        <v>227</v>
      </c>
      <c r="B39" s="29" t="s">
        <v>228</v>
      </c>
      <c r="C39" s="41" t="str">
        <f>VLOOKUP(A39,Мандатная!$A$17:$H$151,3,FALSE)</f>
        <v>Ярослав</v>
      </c>
      <c r="D39" s="41">
        <f>VLOOKUP(A39,Мандатная!$A$17:$H$151,5,FALSE)</f>
        <v>0</v>
      </c>
      <c r="E39" s="65" t="s">
        <v>452</v>
      </c>
      <c r="F39" s="86">
        <f>VLOOKUP(E39,ТПлав!$A$4:$B$1206,2)</f>
        <v>573</v>
      </c>
      <c r="G39" s="12">
        <f>RANK(F39,$F$6:$F$73,0)</f>
        <v>54</v>
      </c>
      <c r="H39" s="4"/>
      <c r="I39" s="4"/>
      <c r="J39" s="85" t="s">
        <v>227</v>
      </c>
      <c r="L39" s="94"/>
    </row>
    <row r="40" spans="1:12" ht="15">
      <c r="A40" s="87" t="s">
        <v>453</v>
      </c>
      <c r="B40" s="88" t="s">
        <v>220</v>
      </c>
      <c r="C40" s="88"/>
      <c r="D40" s="88"/>
      <c r="E40" s="88"/>
      <c r="F40" s="90"/>
      <c r="G40" s="88"/>
      <c r="H40" s="91">
        <f>SUM(F36:F39)</f>
        <v>3095</v>
      </c>
      <c r="I40" s="92">
        <f>RANK(H40,$H$10:$H$100,0)</f>
        <v>13</v>
      </c>
      <c r="J40" s="93" t="s">
        <v>453</v>
      </c>
      <c r="L40" s="94"/>
    </row>
    <row r="41" spans="1:10" ht="12.75">
      <c r="A41" s="65" t="s">
        <v>230</v>
      </c>
      <c r="B41" s="41" t="str">
        <f>VLOOKUP(A41,Мандатная!$A$17:$H$151,2,FALSE)</f>
        <v>Дроздов </v>
      </c>
      <c r="C41" s="41" t="str">
        <f>VLOOKUP(A41,Мандатная!$A$17:$H$151,3,FALSE)</f>
        <v>Никита</v>
      </c>
      <c r="D41" s="41" t="str">
        <f>VLOOKUP(A41,Мандатная!$A$17:$H$151,5,FALSE)</f>
        <v>Астрахань-2</v>
      </c>
      <c r="E41" s="65" t="s">
        <v>454</v>
      </c>
      <c r="F41" s="86">
        <f>VLOOKUP(E41,ТПлав!$A$4:$B$1206,2)</f>
        <v>762</v>
      </c>
      <c r="G41" s="12">
        <f>RANK(F41,$F$6:$F$73,0)</f>
        <v>50</v>
      </c>
      <c r="J41" s="60" t="s">
        <v>230</v>
      </c>
    </row>
    <row r="42" spans="1:10" ht="12.75">
      <c r="A42" s="65" t="s">
        <v>235</v>
      </c>
      <c r="B42" s="41" t="str">
        <f>VLOOKUP(A42,Мандатная!$A$17:$H$151,2,FALSE)</f>
        <v>Мотузов</v>
      </c>
      <c r="C42" s="41" t="str">
        <f>VLOOKUP(A42,Мандатная!$A$17:$H$151,3,FALSE)</f>
        <v>Владислав</v>
      </c>
      <c r="D42" s="41">
        <f>VLOOKUP(A42,Мандатная!$A$17:$H$151,5,FALSE)</f>
        <v>0</v>
      </c>
      <c r="E42" s="65" t="s">
        <v>455</v>
      </c>
      <c r="F42" s="86">
        <f>VLOOKUP(E42,ТПлав!$A$4:$B$1206,2)</f>
        <v>869</v>
      </c>
      <c r="G42" s="12">
        <f>RANK(F42,$F$6:$F$73,0)</f>
        <v>32</v>
      </c>
      <c r="J42" s="60" t="s">
        <v>235</v>
      </c>
    </row>
    <row r="43" spans="1:10" ht="12.75">
      <c r="A43" s="65" t="s">
        <v>239</v>
      </c>
      <c r="B43" s="41" t="str">
        <f>VLOOKUP(A43,Мандатная!$A$17:$H$151,2,FALSE)</f>
        <v>Покутний</v>
      </c>
      <c r="C43" s="41" t="str">
        <f>VLOOKUP(A43,Мандатная!$A$17:$H$151,3,FALSE)</f>
        <v>Алексей</v>
      </c>
      <c r="D43" s="41">
        <f>VLOOKUP(A43,Мандатная!$A$17:$H$151,5,FALSE)</f>
        <v>0</v>
      </c>
      <c r="E43" s="65" t="s">
        <v>456</v>
      </c>
      <c r="F43" s="86">
        <f>VLOOKUP(E43,ТПлав!$A$4:$B$1206,2)</f>
        <v>928</v>
      </c>
      <c r="G43" s="12">
        <f>RANK(F43,$F$6:$F$73,0)</f>
        <v>16</v>
      </c>
      <c r="J43" s="60" t="s">
        <v>239</v>
      </c>
    </row>
    <row r="44" spans="1:10" ht="12.75">
      <c r="A44" s="65" t="s">
        <v>243</v>
      </c>
      <c r="B44" s="41" t="str">
        <f>VLOOKUP(A44,Мандатная!$A$17:$H$151,2,FALSE)</f>
        <v>Курбатов </v>
      </c>
      <c r="C44" s="41" t="str">
        <f>VLOOKUP(A44,Мандатная!$A$17:$H$151,3,FALSE)</f>
        <v>Виктор</v>
      </c>
      <c r="D44" s="41">
        <f>VLOOKUP(A44,Мандатная!$A$17:$H$151,5,FALSE)</f>
        <v>0</v>
      </c>
      <c r="E44" s="65" t="s">
        <v>457</v>
      </c>
      <c r="F44" s="86">
        <f>VLOOKUP(E44,ТПлав!$A$4:$B$1206,2)</f>
        <v>833</v>
      </c>
      <c r="G44" s="12">
        <f>RANK(F44,$F$6:$F$73,0)</f>
        <v>40</v>
      </c>
      <c r="J44" s="60" t="s">
        <v>243</v>
      </c>
    </row>
    <row r="45" spans="1:12" ht="15">
      <c r="A45" s="87" t="s">
        <v>458</v>
      </c>
      <c r="B45" s="88" t="s">
        <v>232</v>
      </c>
      <c r="C45" s="88"/>
      <c r="D45" s="88"/>
      <c r="E45" s="88"/>
      <c r="F45" s="90"/>
      <c r="G45" s="88"/>
      <c r="H45" s="91">
        <f>SUM(F41:F44)</f>
        <v>3392</v>
      </c>
      <c r="I45" s="92">
        <f>RANK(H45,$H$10:$H$100,0)</f>
        <v>10</v>
      </c>
      <c r="J45" s="87" t="s">
        <v>458</v>
      </c>
      <c r="L45" s="94"/>
    </row>
    <row r="46" spans="1:10" ht="12.75">
      <c r="A46" s="65" t="s">
        <v>247</v>
      </c>
      <c r="B46" s="41" t="str">
        <f>VLOOKUP(A46,Мандатная!$A$17:$H$151,2,FALSE)</f>
        <v>Брусов</v>
      </c>
      <c r="C46" s="41" t="str">
        <f>VLOOKUP(A46,Мандатная!$A$17:$H$151,3,FALSE)</f>
        <v> Иван</v>
      </c>
      <c r="D46" s="41" t="str">
        <f>VLOOKUP(A46,Мандатная!$A$17:$H$151,5,FALSE)</f>
        <v>Рыбинск-2</v>
      </c>
      <c r="E46" s="65" t="s">
        <v>459</v>
      </c>
      <c r="F46" s="86">
        <f>VLOOKUP(E46,ТПлав!$A$4:$B$1206,2)</f>
        <v>844</v>
      </c>
      <c r="G46" s="12">
        <f>RANK(F46,$F$6:$F$73,0)</f>
        <v>38</v>
      </c>
      <c r="J46" s="60" t="s">
        <v>247</v>
      </c>
    </row>
    <row r="47" spans="1:10" ht="12.75">
      <c r="A47" s="65" t="s">
        <v>253</v>
      </c>
      <c r="B47" s="41" t="str">
        <f>VLOOKUP(A47,Мандатная!$A$17:$H$151,2,FALSE)</f>
        <v>Елкин</v>
      </c>
      <c r="C47" s="41" t="str">
        <f>VLOOKUP(A47,Мандатная!$A$17:$H$151,3,FALSE)</f>
        <v> Кирилл</v>
      </c>
      <c r="D47" s="41">
        <f>VLOOKUP(A47,Мандатная!$A$17:$H$151,5,FALSE)</f>
        <v>0</v>
      </c>
      <c r="E47" s="65" t="s">
        <v>460</v>
      </c>
      <c r="F47" s="86">
        <f>VLOOKUP(E47,ТПлав!$A$4:$B$1206,2)</f>
        <v>808</v>
      </c>
      <c r="G47" s="12">
        <f>RANK(F47,$F$6:$F$73,0)</f>
        <v>46</v>
      </c>
      <c r="J47" s="60" t="s">
        <v>253</v>
      </c>
    </row>
    <row r="48" spans="1:10" ht="12.75">
      <c r="A48" s="65" t="s">
        <v>258</v>
      </c>
      <c r="B48" s="41" t="str">
        <f>VLOOKUP(A48,Мандатная!$A$17:$H$151,2,FALSE)</f>
        <v>Румянцев</v>
      </c>
      <c r="C48" s="41" t="str">
        <f>VLOOKUP(A48,Мандатная!$A$17:$H$151,3,FALSE)</f>
        <v>Павел</v>
      </c>
      <c r="D48" s="41">
        <f>VLOOKUP(A48,Мандатная!$A$17:$H$151,5,FALSE)</f>
        <v>0</v>
      </c>
      <c r="E48" s="65" t="s">
        <v>461</v>
      </c>
      <c r="F48" s="86">
        <f>VLOOKUP(E48,ТПлав!$A$4:$B$1206,2)</f>
        <v>832</v>
      </c>
      <c r="G48" s="12">
        <f>RANK(F48,$F$6:$F$73,0)</f>
        <v>42</v>
      </c>
      <c r="J48" s="60" t="s">
        <v>258</v>
      </c>
    </row>
    <row r="49" spans="1:10" ht="12.75">
      <c r="A49" s="65" t="s">
        <v>262</v>
      </c>
      <c r="B49" s="41" t="str">
        <f>VLOOKUP(A49,Мандатная!$A$17:$H$151,2,FALSE)</f>
        <v>Пугачёв </v>
      </c>
      <c r="C49" s="41" t="str">
        <f>VLOOKUP(A49,Мандатная!$A$17:$H$151,3,FALSE)</f>
        <v>Никита</v>
      </c>
      <c r="D49" s="41">
        <f>VLOOKUP(A49,Мандатная!$A$17:$H$151,5,FALSE)</f>
        <v>0</v>
      </c>
      <c r="E49" s="65" t="s">
        <v>462</v>
      </c>
      <c r="F49" s="86">
        <f>VLOOKUP(E49,ТПлав!$A$4:$B$1206,2)</f>
        <v>899</v>
      </c>
      <c r="G49" s="12">
        <f>RANK(F49,$F$6:$F$73,0)</f>
        <v>27</v>
      </c>
      <c r="J49" s="60" t="s">
        <v>262</v>
      </c>
    </row>
    <row r="50" spans="1:12" ht="15">
      <c r="A50" s="87" t="s">
        <v>463</v>
      </c>
      <c r="B50" s="88" t="s">
        <v>251</v>
      </c>
      <c r="C50" s="88"/>
      <c r="D50" s="88"/>
      <c r="E50" s="88"/>
      <c r="F50" s="90"/>
      <c r="G50" s="88"/>
      <c r="H50" s="91">
        <f>SUM(F46:F49)</f>
        <v>3383</v>
      </c>
      <c r="I50" s="92">
        <f>RANK(H50,$H$10:$H$100,0)</f>
        <v>11</v>
      </c>
      <c r="J50" s="87" t="s">
        <v>463</v>
      </c>
      <c r="L50" s="94"/>
    </row>
    <row r="51" spans="1:10" ht="12.75">
      <c r="A51" s="65" t="s">
        <v>266</v>
      </c>
      <c r="B51" s="41" t="str">
        <f>VLOOKUP(A51,Мандатная!$A$17:$H$151,2,FALSE)</f>
        <v>Псарёв</v>
      </c>
      <c r="C51" s="41" t="str">
        <f>VLOOKUP(A51,Мандатная!$A$17:$H$151,3,FALSE)</f>
        <v>Роман</v>
      </c>
      <c r="D51" s="41" t="str">
        <f>VLOOKUP(A51,Мандатная!$A$17:$H$151,5,FALSE)</f>
        <v>Воронеж-2</v>
      </c>
      <c r="E51" s="65" t="s">
        <v>423</v>
      </c>
      <c r="F51" s="86">
        <f>VLOOKUP(E51,ТПлав!$A$4:$B$1206,2)</f>
        <v>942</v>
      </c>
      <c r="G51" s="12">
        <f>RANK(F51,$F$6:$F$73,0)</f>
        <v>11</v>
      </c>
      <c r="J51" s="60" t="s">
        <v>266</v>
      </c>
    </row>
    <row r="52" spans="1:10" ht="12.75">
      <c r="A52" s="65" t="s">
        <v>271</v>
      </c>
      <c r="B52" s="41" t="str">
        <f>VLOOKUP(A52,Мандатная!$A$17:$H$151,2,FALSE)</f>
        <v>Мадыкин</v>
      </c>
      <c r="C52" s="41" t="str">
        <f>VLOOKUP(A52,Мандатная!$A$17:$H$151,3,FALSE)</f>
        <v>Александр</v>
      </c>
      <c r="D52" s="41">
        <f>VLOOKUP(A52,Мандатная!$A$17:$H$151,5,FALSE)</f>
        <v>0</v>
      </c>
      <c r="E52" s="65" t="s">
        <v>464</v>
      </c>
      <c r="F52" s="86">
        <f>VLOOKUP(E52,ТПлав!$A$4:$B$1206,2)</f>
        <v>917</v>
      </c>
      <c r="G52" s="12">
        <f>RANK(F52,$F$6:$F$73,0)</f>
        <v>20</v>
      </c>
      <c r="J52" s="60" t="s">
        <v>271</v>
      </c>
    </row>
    <row r="53" spans="1:10" ht="12.75">
      <c r="A53" s="65" t="s">
        <v>274</v>
      </c>
      <c r="B53" s="41" t="str">
        <f>VLOOKUP(A53,Мандатная!$A$17:$H$151,2,FALSE)</f>
        <v>Гололобов</v>
      </c>
      <c r="C53" s="41" t="str">
        <f>VLOOKUP(A53,Мандатная!$A$17:$H$151,3,FALSE)</f>
        <v>Егор</v>
      </c>
      <c r="D53" s="41">
        <f>VLOOKUP(A53,Мандатная!$A$17:$H$151,5,FALSE)</f>
        <v>0</v>
      </c>
      <c r="E53" s="65" t="s">
        <v>465</v>
      </c>
      <c r="F53" s="86">
        <f>VLOOKUP(E53,ТПлав!$A$4:$B$1206,2)</f>
        <v>820</v>
      </c>
      <c r="G53" s="12">
        <f>RANK(F53,$F$6:$F$73,0)</f>
        <v>44</v>
      </c>
      <c r="J53" s="60" t="s">
        <v>274</v>
      </c>
    </row>
    <row r="54" spans="1:10" ht="12.75">
      <c r="A54" s="65" t="s">
        <v>279</v>
      </c>
      <c r="B54" s="41" t="str">
        <f>VLOOKUP(A54,Мандатная!$A$17:$H$151,2,FALSE)</f>
        <v>Маликов</v>
      </c>
      <c r="C54" s="41" t="str">
        <f>VLOOKUP(A54,Мандатная!$A$17:$H$151,3,FALSE)</f>
        <v>Кирилл</v>
      </c>
      <c r="D54" s="41">
        <f>VLOOKUP(A54,Мандатная!$A$17:$H$151,5,FALSE)</f>
        <v>0</v>
      </c>
      <c r="E54" s="65" t="s">
        <v>457</v>
      </c>
      <c r="F54" s="86">
        <f>VLOOKUP(E54,ТПлав!$A$4:$B$1206,2)</f>
        <v>833</v>
      </c>
      <c r="G54" s="12">
        <f>RANK(F54,$F$6:$F$73,0)</f>
        <v>40</v>
      </c>
      <c r="J54" s="60" t="s">
        <v>279</v>
      </c>
    </row>
    <row r="55" spans="1:12" ht="15">
      <c r="A55" s="87" t="s">
        <v>466</v>
      </c>
      <c r="B55" s="88" t="s">
        <v>269</v>
      </c>
      <c r="C55" s="88"/>
      <c r="D55" s="88"/>
      <c r="E55" s="88"/>
      <c r="F55" s="90"/>
      <c r="G55" s="88"/>
      <c r="H55" s="91">
        <f>SUM(F51:F54)</f>
        <v>3512</v>
      </c>
      <c r="I55" s="92">
        <f>RANK(H55,$H$10:$H$100,0)</f>
        <v>7</v>
      </c>
      <c r="J55" s="87" t="s">
        <v>466</v>
      </c>
      <c r="L55" s="94"/>
    </row>
    <row r="56" spans="1:10" ht="12.75">
      <c r="A56" s="65" t="s">
        <v>282</v>
      </c>
      <c r="B56" s="41" t="str">
        <f>VLOOKUP(A56,Мандатная!$A$17:$H$151,2,FALSE)</f>
        <v>Порсев </v>
      </c>
      <c r="C56" s="41" t="str">
        <f>VLOOKUP(A56,Мандатная!$A$17:$H$151,3,FALSE)</f>
        <v>Максим</v>
      </c>
      <c r="D56" s="41" t="str">
        <f>VLOOKUP(A56,Мандатная!$A$17:$H$151,5,FALSE)</f>
        <v>Екатеринбург-2</v>
      </c>
      <c r="E56" s="65" t="s">
        <v>467</v>
      </c>
      <c r="F56" s="86">
        <f>VLOOKUP(E56,ТПлав!$A$4:$B$1206,2)</f>
        <v>977</v>
      </c>
      <c r="G56" s="12">
        <f>RANK(F56,$F$6:$F$73,0)</f>
        <v>5</v>
      </c>
      <c r="J56" s="60" t="s">
        <v>282</v>
      </c>
    </row>
    <row r="57" spans="1:10" ht="12.75">
      <c r="A57" s="65" t="s">
        <v>286</v>
      </c>
      <c r="B57" s="41" t="str">
        <f>VLOOKUP(A57,Мандатная!$A$17:$H$151,2,FALSE)</f>
        <v>Мутьянов </v>
      </c>
      <c r="C57" s="41" t="str">
        <f>VLOOKUP(A57,Мандатная!$A$17:$H$151,3,FALSE)</f>
        <v>Максим</v>
      </c>
      <c r="D57" s="41">
        <f>VLOOKUP(A57,Мандатная!$A$17:$H$151,5,FALSE)</f>
        <v>0</v>
      </c>
      <c r="E57" s="65" t="s">
        <v>468</v>
      </c>
      <c r="F57" s="86">
        <f>VLOOKUP(E57,ТПлав!$A$4:$B$1206,2)</f>
        <v>872</v>
      </c>
      <c r="G57" s="12">
        <f>RANK(F57,$F$6:$F$73,0)</f>
        <v>31</v>
      </c>
      <c r="J57" s="60" t="s">
        <v>286</v>
      </c>
    </row>
    <row r="58" spans="1:10" ht="12.75">
      <c r="A58" s="65" t="s">
        <v>289</v>
      </c>
      <c r="B58" s="41" t="str">
        <f>VLOOKUP(A58,Мандатная!$A$17:$H$151,2,FALSE)</f>
        <v>Киприянов </v>
      </c>
      <c r="C58" s="41" t="str">
        <f>VLOOKUP(A58,Мандатная!$A$17:$H$151,3,FALSE)</f>
        <v>Лев</v>
      </c>
      <c r="D58" s="41">
        <f>VLOOKUP(A58,Мандатная!$A$17:$H$151,5,FALSE)</f>
        <v>0</v>
      </c>
      <c r="E58" s="65" t="s">
        <v>469</v>
      </c>
      <c r="F58" s="86">
        <f>VLOOKUP(E58,ТПлав!$A$4:$B$1206,2)</f>
        <v>764</v>
      </c>
      <c r="G58" s="12">
        <f>RANK(F58,$F$6:$F$73,0)</f>
        <v>49</v>
      </c>
      <c r="J58" s="60" t="s">
        <v>289</v>
      </c>
    </row>
    <row r="59" spans="1:10" ht="12.75">
      <c r="A59" s="65" t="s">
        <v>292</v>
      </c>
      <c r="B59" s="41" t="str">
        <f>VLOOKUP(A59,Мандатная!$A$17:$H$151,2,FALSE)</f>
        <v>Лазаренко </v>
      </c>
      <c r="C59" s="41" t="str">
        <f>VLOOKUP(A59,Мандатная!$A$17:$H$151,3,FALSE)</f>
        <v>Андрей</v>
      </c>
      <c r="D59" s="41">
        <f>VLOOKUP(A59,Мандатная!$A$17:$H$151,5,FALSE)</f>
        <v>0</v>
      </c>
      <c r="E59" s="65" t="s">
        <v>470</v>
      </c>
      <c r="F59" s="86">
        <f>VLOOKUP(E59,ТПлав!$A$4:$B$1206,2)</f>
        <v>802</v>
      </c>
      <c r="G59" s="12">
        <f>RANK(F59,$F$6:$F$73,0)</f>
        <v>48</v>
      </c>
      <c r="J59" s="60" t="s">
        <v>292</v>
      </c>
    </row>
    <row r="60" spans="1:10" ht="15">
      <c r="A60" s="87" t="s">
        <v>471</v>
      </c>
      <c r="B60" s="88" t="s">
        <v>284</v>
      </c>
      <c r="C60" s="88"/>
      <c r="D60" s="88"/>
      <c r="E60" s="88"/>
      <c r="F60" s="90"/>
      <c r="G60" s="88"/>
      <c r="H60" s="91">
        <f>SUM(F56:F59)</f>
        <v>3415</v>
      </c>
      <c r="I60" s="92">
        <f>RANK(H60,$H$10:$H$100,0)</f>
        <v>9</v>
      </c>
      <c r="J60" s="87" t="s">
        <v>471</v>
      </c>
    </row>
    <row r="61" spans="1:10" ht="12.75">
      <c r="A61" s="85" t="s">
        <v>297</v>
      </c>
      <c r="B61" s="41" t="str">
        <f>VLOOKUP(A61,Мандатная!$A$17:$H$151,2,FALSE)</f>
        <v>Куренков</v>
      </c>
      <c r="C61" s="41" t="str">
        <f>VLOOKUP(A61,Мандатная!$A$17:$H$151,3,FALSE)</f>
        <v>Илья</v>
      </c>
      <c r="D61" s="41" t="str">
        <f>VLOOKUP(A61,Мандатная!$A$17:$H$151,5,FALSE)</f>
        <v>Ульяновск-2</v>
      </c>
      <c r="E61" s="65" t="s">
        <v>472</v>
      </c>
      <c r="F61" s="86">
        <f>VLOOKUP(E61,ТПлав!$A$4:$B$1206,2)</f>
        <v>842</v>
      </c>
      <c r="G61" s="12">
        <f>RANK(F61,$F$6:$F$73,0)</f>
        <v>39</v>
      </c>
      <c r="H61" s="78"/>
      <c r="I61" s="78"/>
      <c r="J61" s="60" t="s">
        <v>297</v>
      </c>
    </row>
    <row r="62" spans="1:10" ht="12.75">
      <c r="A62" s="85" t="s">
        <v>303</v>
      </c>
      <c r="B62" s="41" t="str">
        <f>VLOOKUP(A62,Мандатная!$A$17:$H$151,2,FALSE)</f>
        <v>Пазушкин</v>
      </c>
      <c r="C62" s="41" t="str">
        <f>VLOOKUP(A62,Мандатная!$A$17:$H$151,3,FALSE)</f>
        <v>Илья</v>
      </c>
      <c r="D62" s="41">
        <f>VLOOKUP(A62,Мандатная!$A$17:$H$151,5,FALSE)</f>
        <v>0</v>
      </c>
      <c r="E62" s="65" t="s">
        <v>473</v>
      </c>
      <c r="F62" s="86">
        <f>VLOOKUP(E62,ТПлав!$A$4:$B$1206,2)</f>
        <v>916</v>
      </c>
      <c r="G62" s="12">
        <f>RANK(F62,$F$6:$F$73,0)</f>
        <v>21</v>
      </c>
      <c r="H62" s="78"/>
      <c r="I62" s="78"/>
      <c r="J62" s="60" t="s">
        <v>303</v>
      </c>
    </row>
    <row r="63" spans="1:10" ht="12.75">
      <c r="A63" s="85" t="s">
        <v>306</v>
      </c>
      <c r="B63" s="41" t="str">
        <f>VLOOKUP(A63,Мандатная!$A$17:$H$151,2,FALSE)</f>
        <v>Попов</v>
      </c>
      <c r="C63" s="41" t="str">
        <f>VLOOKUP(A63,Мандатная!$A$17:$H$151,3,FALSE)</f>
        <v>Григорий</v>
      </c>
      <c r="D63" s="41">
        <f>VLOOKUP(A63,Мандатная!$A$17:$H$151,5,FALSE)</f>
        <v>0</v>
      </c>
      <c r="E63" s="65" t="s">
        <v>474</v>
      </c>
      <c r="F63" s="86">
        <f>VLOOKUP(E63,ТПлав!$A$4:$B$1206,2)</f>
        <v>896</v>
      </c>
      <c r="G63" s="12">
        <f>RANK(F63,$F$6:$F$73,0)</f>
        <v>29</v>
      </c>
      <c r="H63" s="78"/>
      <c r="I63" s="78"/>
      <c r="J63" s="60" t="s">
        <v>306</v>
      </c>
    </row>
    <row r="64" spans="1:10" ht="12.75">
      <c r="A64" s="60" t="s">
        <v>310</v>
      </c>
      <c r="B64" s="78" t="str">
        <f>VLOOKUP(A64,Мандатная!$A$17:$H$151,2,FALSE)</f>
        <v>Панов</v>
      </c>
      <c r="C64" s="78" t="str">
        <f>VLOOKUP(A64,Мандатная!$A$17:$H$151,3,FALSE)</f>
        <v>Дмитрий</v>
      </c>
      <c r="D64" s="78">
        <f>VLOOKUP(A64,Мандатная!$A$17:$H$151,5,FALSE)</f>
        <v>0</v>
      </c>
      <c r="E64" s="65" t="s">
        <v>475</v>
      </c>
      <c r="F64" s="86">
        <f>VLOOKUP(E64,ТПлав!$A$4:$B$1206,2)</f>
        <v>817</v>
      </c>
      <c r="G64" s="12">
        <f>RANK(F64,$F$6:$F$73,0)</f>
        <v>45</v>
      </c>
      <c r="H64" s="78"/>
      <c r="I64" s="78"/>
      <c r="J64" s="60" t="s">
        <v>310</v>
      </c>
    </row>
    <row r="65" spans="1:10" ht="15">
      <c r="A65" s="87" t="s">
        <v>476</v>
      </c>
      <c r="B65" s="88" t="s">
        <v>300</v>
      </c>
      <c r="C65" s="88"/>
      <c r="D65" s="88"/>
      <c r="E65" s="89"/>
      <c r="F65" s="90"/>
      <c r="G65" s="90"/>
      <c r="H65" s="91">
        <f>SUM(F61:F64)</f>
        <v>3471</v>
      </c>
      <c r="I65" s="92">
        <f>RANK(H65,$H$10:$H$100,0)</f>
        <v>8</v>
      </c>
      <c r="J65" s="93" t="s">
        <v>476</v>
      </c>
    </row>
    <row r="66" spans="1:10" ht="14.25">
      <c r="A66" s="60" t="s">
        <v>314</v>
      </c>
      <c r="B66" s="78" t="str">
        <f>VLOOKUP(A66,Мандатная!$A$17:$H$151,2,FALSE)</f>
        <v>Сарычев </v>
      </c>
      <c r="C66" s="78" t="str">
        <f>VLOOKUP(A66,Мандатная!$A$17:$H$151,3,FALSE)</f>
        <v>Глеб</v>
      </c>
      <c r="D66" s="78" t="str">
        <f>VLOOKUP(A66,Мандатная!$A$17:$H$151,5,FALSE)</f>
        <v>Ижевск-2</v>
      </c>
      <c r="E66" s="65" t="s">
        <v>477</v>
      </c>
      <c r="F66" s="86">
        <f>VLOOKUP(E66,ТПлав!$A$4:$B$1206,2)</f>
        <v>734</v>
      </c>
      <c r="G66" s="12">
        <f>RANK(F66,$F$6:$F$73,0)</f>
        <v>51</v>
      </c>
      <c r="H66" s="4"/>
      <c r="I66" s="4"/>
      <c r="J66" s="60" t="s">
        <v>314</v>
      </c>
    </row>
    <row r="67" spans="1:10" ht="14.25">
      <c r="A67" s="60" t="s">
        <v>319</v>
      </c>
      <c r="B67" s="78" t="str">
        <f>VLOOKUP(A67,Мандатная!$A$17:$H$151,2,FALSE)</f>
        <v>Рейх </v>
      </c>
      <c r="C67" s="78" t="str">
        <f>VLOOKUP(A67,Мандатная!$A$17:$H$151,3,FALSE)</f>
        <v>Матвей</v>
      </c>
      <c r="D67" s="78">
        <f>VLOOKUP(A67,Мандатная!$A$17:$H$151,5,FALSE)</f>
        <v>0</v>
      </c>
      <c r="E67" s="65" t="s">
        <v>478</v>
      </c>
      <c r="F67" s="86">
        <f>VLOOKUP(E67,ТПлав!$A$4:$B$1206,2)</f>
        <v>897</v>
      </c>
      <c r="G67" s="12">
        <f>RANK(F67,$F$6:$F$73,0)</f>
        <v>28</v>
      </c>
      <c r="H67" s="4"/>
      <c r="I67" s="4"/>
      <c r="J67" s="60" t="s">
        <v>319</v>
      </c>
    </row>
    <row r="68" spans="1:10" ht="14.25">
      <c r="A68" s="60" t="s">
        <v>323</v>
      </c>
      <c r="B68" s="78" t="str">
        <f>VLOOKUP(A68,Мандатная!$A$17:$H$151,2,FALSE)</f>
        <v>Мухаметшин  </v>
      </c>
      <c r="C68" s="78" t="str">
        <f>VLOOKUP(A68,Мандатная!$A$17:$H$151,3,FALSE)</f>
        <v>Равиль</v>
      </c>
      <c r="D68" s="78">
        <f>VLOOKUP(A68,Мандатная!$A$17:$H$151,5,FALSE)</f>
        <v>0</v>
      </c>
      <c r="E68" s="65" t="s">
        <v>479</v>
      </c>
      <c r="F68" s="86">
        <f>VLOOKUP(E68,ТПлав!$A$4:$B$1206,2)</f>
        <v>716</v>
      </c>
      <c r="G68" s="12">
        <f>RANK(F68,$F$6:$F$73,0)</f>
        <v>52</v>
      </c>
      <c r="H68" s="4"/>
      <c r="I68" s="4"/>
      <c r="J68" s="60" t="s">
        <v>323</v>
      </c>
    </row>
    <row r="69" spans="1:10" ht="14.25">
      <c r="A69" s="60" t="s">
        <v>328</v>
      </c>
      <c r="B69" s="78" t="str">
        <f>VLOOKUP(A69,Мандатная!$A$17:$H$151,2,FALSE)</f>
        <v>Хисамбиев </v>
      </c>
      <c r="C69" s="78" t="str">
        <f>VLOOKUP(A69,Мандатная!$A$17:$H$151,3,FALSE)</f>
        <v>Богдан </v>
      </c>
      <c r="D69" s="78">
        <f>VLOOKUP(A69,Мандатная!$A$17:$H$151,5,FALSE)</f>
        <v>0</v>
      </c>
      <c r="E69" s="65" t="s">
        <v>480</v>
      </c>
      <c r="F69" s="86">
        <f>VLOOKUP(E69,ТПлав!$A$4:$B$1206,2)</f>
        <v>348</v>
      </c>
      <c r="G69" s="12">
        <f>RANK(F69,$F$6:$F$73,0)</f>
        <v>55</v>
      </c>
      <c r="H69" s="4"/>
      <c r="I69" s="4"/>
      <c r="J69" s="60" t="s">
        <v>328</v>
      </c>
    </row>
    <row r="70" spans="1:10" ht="15">
      <c r="A70" s="87" t="s">
        <v>481</v>
      </c>
      <c r="B70" s="88" t="s">
        <v>317</v>
      </c>
      <c r="C70" s="88"/>
      <c r="D70" s="88"/>
      <c r="E70" s="89"/>
      <c r="F70" s="90"/>
      <c r="G70" s="90"/>
      <c r="H70" s="91">
        <f>SUM(F66:F69)</f>
        <v>2695</v>
      </c>
      <c r="I70" s="92">
        <f>RANK(H70,$H$10:$H$100,0)</f>
        <v>14</v>
      </c>
      <c r="J70" s="93" t="s">
        <v>481</v>
      </c>
    </row>
    <row r="71" spans="1:10" ht="14.25">
      <c r="A71" s="60" t="s">
        <v>333</v>
      </c>
      <c r="B71" s="78" t="str">
        <f>VLOOKUP(A71,Мандатная!$A$17:$H$151,2,FALSE)</f>
        <v>Курушин</v>
      </c>
      <c r="C71" s="78" t="str">
        <f>VLOOKUP(A71,Мандатная!$A$17:$H$151,3,FALSE)</f>
        <v>Данила</v>
      </c>
      <c r="D71" s="95" t="str">
        <f>VLOOKUP(A71,Мандатная!$A$17:$H$151,5,FALSE)</f>
        <v>Ульяновск-3</v>
      </c>
      <c r="E71" s="65" t="s">
        <v>482</v>
      </c>
      <c r="F71" s="86">
        <f>VLOOKUP(E71,ТПлав!$A$4:$B$1206,2)</f>
        <v>850</v>
      </c>
      <c r="G71" s="12">
        <f>RANK(F71,$F$6:$F$73,0)</f>
        <v>36</v>
      </c>
      <c r="H71" s="4"/>
      <c r="I71" s="4"/>
      <c r="J71" s="60" t="s">
        <v>333</v>
      </c>
    </row>
    <row r="72" spans="1:10" ht="14.25">
      <c r="A72" s="60" t="s">
        <v>339</v>
      </c>
      <c r="B72" s="78" t="str">
        <f>VLOOKUP(A72,Мандатная!$A$17:$H$151,2,FALSE)</f>
        <v>Чашкин</v>
      </c>
      <c r="C72" s="78" t="str">
        <f>VLOOKUP(A72,Мандатная!$A$17:$H$151,3,FALSE)</f>
        <v>Вадим</v>
      </c>
      <c r="D72" s="95">
        <f>VLOOKUP(A72,Мандатная!$A$17:$H$151,5,FALSE)</f>
        <v>0</v>
      </c>
      <c r="E72" s="65" t="s">
        <v>483</v>
      </c>
      <c r="F72" s="86">
        <f>VLOOKUP(E72,ТПлав!$A$4:$B$1206,2)</f>
        <v>667</v>
      </c>
      <c r="G72" s="12">
        <f>RANK(F72,$F$6:$F$73,0)</f>
        <v>53</v>
      </c>
      <c r="H72" s="4"/>
      <c r="I72" s="4"/>
      <c r="J72" s="60" t="s">
        <v>339</v>
      </c>
    </row>
    <row r="73" spans="1:10" ht="14.25">
      <c r="A73" s="60" t="s">
        <v>344</v>
      </c>
      <c r="B73" s="78" t="str">
        <f>VLOOKUP(A73,Мандатная!$A$17:$H$151,2,FALSE)</f>
        <v>Угарин</v>
      </c>
      <c r="C73" s="78" t="str">
        <f>VLOOKUP(A73,Мандатная!$A$17:$H$151,3,FALSE)</f>
        <v>Алексей</v>
      </c>
      <c r="D73" s="95">
        <f>VLOOKUP(A73,Мандатная!$A$17:$H$151,5,FALSE)</f>
        <v>0</v>
      </c>
      <c r="E73" s="65" t="s">
        <v>484</v>
      </c>
      <c r="F73" s="86">
        <f>VLOOKUP(E73,ТПлав!$A$4:$B$1206,2)</f>
        <v>856</v>
      </c>
      <c r="G73" s="12">
        <f>RANK(F73,$F$6:$F$73,0)</f>
        <v>34</v>
      </c>
      <c r="H73" s="4"/>
      <c r="I73" s="4"/>
      <c r="J73" s="60" t="s">
        <v>344</v>
      </c>
    </row>
    <row r="74" spans="1:10" ht="14.25">
      <c r="A74" s="60" t="s">
        <v>347</v>
      </c>
      <c r="B74" s="78" t="str">
        <f>VLOOKUP(A74,Мандатная!$A$17:$H$151,2,FALSE)</f>
        <v>Валиуллов</v>
      </c>
      <c r="C74" s="78" t="str">
        <f>VLOOKUP(A74,Мандатная!$A$17:$H$151,3,FALSE)</f>
        <v>Руслан</v>
      </c>
      <c r="D74" s="95">
        <f>VLOOKUP(A74,Мандатная!$A$17:$H$151,5,FALSE)</f>
        <v>0</v>
      </c>
      <c r="E74" s="65" t="s">
        <v>485</v>
      </c>
      <c r="F74" s="86">
        <f>VLOOKUP(E74,ТПлав!$A$4:$B$1206,2)</f>
        <v>882</v>
      </c>
      <c r="G74" s="12" t="e">
        <f>RANK(F74,$F$6:$F$73,0)</f>
        <v>#N/A</v>
      </c>
      <c r="H74" s="4"/>
      <c r="I74" s="4"/>
      <c r="J74" s="60" t="s">
        <v>347</v>
      </c>
    </row>
    <row r="75" spans="1:10" ht="15">
      <c r="A75" s="87" t="s">
        <v>486</v>
      </c>
      <c r="B75" s="88" t="s">
        <v>337</v>
      </c>
      <c r="C75" s="88"/>
      <c r="D75" s="88"/>
      <c r="E75" s="88"/>
      <c r="F75" s="90"/>
      <c r="G75" s="90"/>
      <c r="H75" s="91">
        <f>SUM(F71:F74)</f>
        <v>3255</v>
      </c>
      <c r="I75" s="92">
        <f>RANK(H75,$H$10:$H$100,0)</f>
        <v>12</v>
      </c>
      <c r="J75" s="93" t="s">
        <v>486</v>
      </c>
    </row>
    <row r="76" spans="1:10" ht="14.25">
      <c r="A76" s="85" t="s">
        <v>352</v>
      </c>
      <c r="B76" s="41" t="str">
        <f>VLOOKUP(A76,Мандатная!$A$17:$H$151,2,FALSE)</f>
        <v>Орехов</v>
      </c>
      <c r="C76" s="41" t="str">
        <f>VLOOKUP(A76,Мандатная!$A$17:$H$151,3,FALSE)</f>
        <v>Андрей</v>
      </c>
      <c r="D76" s="41" t="str">
        <f>VLOOKUP(A76,Мандатная!$A$17:$H$151,5,FALSE)</f>
        <v>Воронеж-3</v>
      </c>
      <c r="E76" s="65" t="s">
        <v>487</v>
      </c>
      <c r="F76" s="86">
        <f>VLOOKUP(E76,ТПлав!$A$4:$B$1206,2)</f>
        <v>0</v>
      </c>
      <c r="G76" s="12">
        <f>RANK(F76,$F$6:$F$100,0)</f>
        <v>64</v>
      </c>
      <c r="H76" s="4"/>
      <c r="I76" s="4"/>
      <c r="J76" s="85" t="s">
        <v>352</v>
      </c>
    </row>
    <row r="77" spans="1:10" ht="14.25">
      <c r="A77" s="85" t="s">
        <v>356</v>
      </c>
      <c r="B77" s="41" t="str">
        <f>VLOOKUP(A77,Мандатная!$A$17:$H$151,2,FALSE)</f>
        <v>Турукин </v>
      </c>
      <c r="C77" s="41" t="str">
        <f>VLOOKUP(A77,Мандатная!$A$17:$H$151,3,FALSE)</f>
        <v>Павел</v>
      </c>
      <c r="D77" s="41">
        <f>VLOOKUP(A77,Мандатная!$A$17:$H$151,5,FALSE)</f>
        <v>0</v>
      </c>
      <c r="E77" s="65" t="s">
        <v>488</v>
      </c>
      <c r="F77" s="86">
        <f>VLOOKUP(E77,ТПлав!$A$4:$B$1206,2)</f>
        <v>846</v>
      </c>
      <c r="G77" s="12">
        <f>RANK(F77,$F$6:$F$100,0)</f>
        <v>38</v>
      </c>
      <c r="H77" s="4"/>
      <c r="I77" s="4"/>
      <c r="J77" s="85" t="s">
        <v>356</v>
      </c>
    </row>
    <row r="78" spans="1:10" ht="14.25">
      <c r="A78" s="85" t="s">
        <v>359</v>
      </c>
      <c r="B78" s="41" t="str">
        <f>VLOOKUP(A78,Мандатная!$A$17:$H$151,2,FALSE)</f>
        <v>Кузнецов </v>
      </c>
      <c r="C78" s="41" t="str">
        <f>VLOOKUP(A78,Мандатная!$A$17:$H$151,3,FALSE)</f>
        <v>Дмитрий</v>
      </c>
      <c r="D78" s="41">
        <f>VLOOKUP(A78,Мандатная!$A$17:$H$151,5,FALSE)</f>
        <v>0</v>
      </c>
      <c r="E78" s="65" t="s">
        <v>488</v>
      </c>
      <c r="F78" s="86">
        <f>VLOOKUP(E78,ТПлав!$A$4:$B$1206,2)</f>
        <v>846</v>
      </c>
      <c r="G78" s="12">
        <f>RANK(F78,$F$6:$F$100,0)</f>
        <v>38</v>
      </c>
      <c r="H78" s="4"/>
      <c r="I78" s="4"/>
      <c r="J78" s="85" t="s">
        <v>359</v>
      </c>
    </row>
    <row r="79" spans="1:10" ht="14.25">
      <c r="A79" s="85" t="s">
        <v>362</v>
      </c>
      <c r="B79" s="41" t="str">
        <f>VLOOKUP(A79,Мандатная!$A$17:$H$151,2,FALSE)</f>
        <v>Киреев</v>
      </c>
      <c r="C79" s="41" t="str">
        <f>VLOOKUP(A79,Мандатная!$A$17:$H$151,3,FALSE)</f>
        <v>Илья</v>
      </c>
      <c r="D79" s="41">
        <f>VLOOKUP(A79,Мандатная!$A$17:$H$151,5,FALSE)</f>
        <v>0</v>
      </c>
      <c r="E79" s="65" t="s">
        <v>432</v>
      </c>
      <c r="F79" s="86">
        <f>VLOOKUP(E79,ТПлав!$A$4:$B$1206,2)</f>
        <v>823</v>
      </c>
      <c r="G79" s="12">
        <f>RANK(F79,$F$6:$F$100,0)</f>
        <v>47</v>
      </c>
      <c r="H79" s="4"/>
      <c r="I79" s="4"/>
      <c r="J79" s="85" t="s">
        <v>362</v>
      </c>
    </row>
    <row r="80" spans="1:10" ht="15">
      <c r="A80" s="87" t="s">
        <v>489</v>
      </c>
      <c r="B80" s="88" t="s">
        <v>354</v>
      </c>
      <c r="C80" s="88"/>
      <c r="D80" s="88"/>
      <c r="E80" s="88"/>
      <c r="F80" s="90"/>
      <c r="G80" s="88"/>
      <c r="H80" s="91">
        <f>SUM(F76:F79)</f>
        <v>2515</v>
      </c>
      <c r="I80" s="92">
        <f>RANK(H80,$H$10:$H$100,0)</f>
        <v>15</v>
      </c>
      <c r="J80" s="93" t="s">
        <v>489</v>
      </c>
    </row>
    <row r="81" spans="1:10" ht="14.25">
      <c r="A81" s="85" t="s">
        <v>365</v>
      </c>
      <c r="B81" s="41" t="str">
        <f>VLOOKUP(A81,Мандатная!$A$17:$H$151,2,FALSE)</f>
        <v>Бондаренко </v>
      </c>
      <c r="C81" s="41" t="str">
        <f>VLOOKUP(A81,Мандатная!$A$17:$H$151,3,FALSE)</f>
        <v>Дмитрий</v>
      </c>
      <c r="D81" s="41" t="str">
        <f>VLOOKUP(A81,Мандатная!$A$17:$H$151,5,FALSE)</f>
        <v>Воронеж-лично</v>
      </c>
      <c r="E81" s="65" t="s">
        <v>490</v>
      </c>
      <c r="F81" s="86">
        <f>VLOOKUP(E81,ТПлав!$A$4:$B$1206,2)</f>
        <v>512</v>
      </c>
      <c r="G81" s="12">
        <f>RANK(F81,$F$6:$F$100,0)</f>
        <v>62</v>
      </c>
      <c r="H81" s="4"/>
      <c r="I81" s="4"/>
      <c r="J81" s="85" t="s">
        <v>365</v>
      </c>
    </row>
    <row r="82" spans="1:10" ht="14.25">
      <c r="A82" s="85" t="s">
        <v>370</v>
      </c>
      <c r="B82" s="41" t="str">
        <f>VLOOKUP(A82,Мандатная!$A$17:$H$151,2,FALSE)</f>
        <v>Дроздов</v>
      </c>
      <c r="C82" s="41" t="str">
        <f>VLOOKUP(A82,Мандатная!$A$17:$H$151,3,FALSE)</f>
        <v> Кирилл</v>
      </c>
      <c r="D82" s="41" t="str">
        <f>VLOOKUP(A82,Мандатная!$A$17:$H$151,5,FALSE)</f>
        <v>Екатеринбург-лично</v>
      </c>
      <c r="E82" s="65" t="s">
        <v>491</v>
      </c>
      <c r="F82" s="86">
        <f>VLOOKUP(E82,ТПлав!$A$4:$B$1206,2)</f>
        <v>807</v>
      </c>
      <c r="G82" s="12">
        <f>RANK(F82,$F$6:$F$100,0)</f>
        <v>52</v>
      </c>
      <c r="H82" s="4"/>
      <c r="I82" s="4"/>
      <c r="J82" s="85" t="s">
        <v>370</v>
      </c>
    </row>
    <row r="83" spans="1:10" ht="14.25">
      <c r="A83" s="85" t="s">
        <v>375</v>
      </c>
      <c r="B83" s="41" t="str">
        <f>VLOOKUP(A83,Мандатная!$A$17:$H$151,2,FALSE)</f>
        <v>Фёдоров</v>
      </c>
      <c r="C83" s="41" t="str">
        <f>VLOOKUP(A83,Мандатная!$A$17:$H$151,3,FALSE)</f>
        <v>Дмитрий</v>
      </c>
      <c r="D83" s="41" t="str">
        <f>VLOOKUP(A83,Мандатная!$A$17:$H$151,5,FALSE)</f>
        <v>Рыбинск-лично</v>
      </c>
      <c r="E83" s="65" t="s">
        <v>457</v>
      </c>
      <c r="F83" s="86">
        <f>VLOOKUP(E83,ТПлав!$A$4:$B$1206,2)</f>
        <v>833</v>
      </c>
      <c r="G83" s="12">
        <f>RANK(F83,$F$6:$F$100,0)</f>
        <v>43</v>
      </c>
      <c r="H83" s="4"/>
      <c r="I83" s="4"/>
      <c r="J83" s="85" t="s">
        <v>375</v>
      </c>
    </row>
    <row r="84" spans="1:10" ht="14.25">
      <c r="A84" s="85" t="s">
        <v>379</v>
      </c>
      <c r="B84" s="41" t="str">
        <f>VLOOKUP(A84,Мандатная!$A$17:$H$151,2,FALSE)</f>
        <v>Король </v>
      </c>
      <c r="C84" s="41" t="str">
        <f>VLOOKUP(A84,Мандатная!$A$17:$H$151,3,FALSE)</f>
        <v>Ян</v>
      </c>
      <c r="D84" s="41" t="str">
        <f>VLOOKUP(A84,Мандатная!$A$17:$H$151,5,FALSE)</f>
        <v>Ижевск-лично</v>
      </c>
      <c r="E84" s="65" t="s">
        <v>487</v>
      </c>
      <c r="F84" s="86">
        <f>VLOOKUP(E84,ТПлав!$A$4:$B$1206,2)</f>
        <v>0</v>
      </c>
      <c r="G84" s="12">
        <f>RANK(F84,$F$6:$F$100,0)</f>
        <v>64</v>
      </c>
      <c r="H84" s="4"/>
      <c r="I84" s="4"/>
      <c r="J84" s="85" t="s">
        <v>379</v>
      </c>
    </row>
    <row r="85" spans="1:10" ht="15">
      <c r="A85" s="87" t="s">
        <v>492</v>
      </c>
      <c r="B85" s="88"/>
      <c r="C85" s="88"/>
      <c r="D85" s="88"/>
      <c r="E85" s="88"/>
      <c r="F85" s="90"/>
      <c r="G85" s="88"/>
      <c r="H85" s="91">
        <f>SUM(F81:F84)</f>
        <v>2152</v>
      </c>
      <c r="I85" s="92">
        <f>RANK(H85,$H$10:$H$100,0)</f>
        <v>16</v>
      </c>
      <c r="J85" s="93" t="s">
        <v>492</v>
      </c>
    </row>
    <row r="86" spans="1:10" ht="14.25">
      <c r="A86" s="85" t="s">
        <v>384</v>
      </c>
      <c r="B86" s="41" t="str">
        <f>VLOOKUP(A86,Мандатная!$A$17:$H$151,2,FALSE)</f>
        <v>Тишин</v>
      </c>
      <c r="C86" s="41" t="str">
        <f>VLOOKUP(A86,Мандатная!$A$17:$H$151,3,FALSE)</f>
        <v>Арсений</v>
      </c>
      <c r="D86" s="41" t="str">
        <f>VLOOKUP(A86,Мандатная!$A$17:$H$151,5,FALSE)</f>
        <v>Ижевск-лично</v>
      </c>
      <c r="E86" s="65" t="s">
        <v>493</v>
      </c>
      <c r="F86" s="86">
        <f>VLOOKUP(E86,ТПлав!$A$4:$B$1206,2)</f>
        <v>602</v>
      </c>
      <c r="G86" s="12">
        <f>RANK(F86,$F$6:$F$100,0)</f>
        <v>60</v>
      </c>
      <c r="H86" s="4"/>
      <c r="I86" s="4"/>
      <c r="J86" s="85" t="s">
        <v>384</v>
      </c>
    </row>
    <row r="87" spans="1:10" ht="14.25">
      <c r="A87" s="85" t="s">
        <v>389</v>
      </c>
      <c r="B87" s="41">
        <f>VLOOKUP(A87,Мандатная!$A$17:$H$151,2,FALSE)</f>
        <v>0</v>
      </c>
      <c r="C87" s="41">
        <f>VLOOKUP(A87,Мандатная!$A$17:$H$151,3,FALSE)</f>
        <v>0</v>
      </c>
      <c r="D87" s="41">
        <f>VLOOKUP(A87,Мандатная!$A$17:$H$151,5,FALSE)</f>
        <v>0</v>
      </c>
      <c r="E87" s="65" t="s">
        <v>494</v>
      </c>
      <c r="F87" s="86">
        <f>VLOOKUP(E87,ТПлав!$A$4:$B$1206,2)</f>
        <v>0</v>
      </c>
      <c r="G87" s="12">
        <f>RANK(F87,$F$6:$F$100,0)</f>
        <v>64</v>
      </c>
      <c r="H87" s="4"/>
      <c r="I87" s="4"/>
      <c r="J87" s="85" t="s">
        <v>389</v>
      </c>
    </row>
    <row r="88" spans="1:10" ht="14.25">
      <c r="A88" s="85" t="s">
        <v>390</v>
      </c>
      <c r="B88" s="41">
        <f>VLOOKUP(A88,Мандатная!$A$17:$H$151,2,FALSE)</f>
        <v>0</v>
      </c>
      <c r="C88" s="41">
        <f>VLOOKUP(A88,Мандатная!$A$17:$H$151,3,FALSE)</f>
        <v>0</v>
      </c>
      <c r="D88" s="41">
        <f>VLOOKUP(A88,Мандатная!$A$17:$H$151,5,FALSE)</f>
        <v>0</v>
      </c>
      <c r="E88" s="65" t="s">
        <v>494</v>
      </c>
      <c r="F88" s="86">
        <f>VLOOKUP(E88,ТПлав!$A$4:$B$1206,2)</f>
        <v>0</v>
      </c>
      <c r="G88" s="12">
        <f>RANK(F88,$F$6:$F$100,0)</f>
        <v>64</v>
      </c>
      <c r="H88" s="4"/>
      <c r="I88" s="4"/>
      <c r="J88" s="85" t="s">
        <v>390</v>
      </c>
    </row>
    <row r="89" spans="1:10" ht="14.25">
      <c r="A89" s="85" t="s">
        <v>391</v>
      </c>
      <c r="B89" s="41">
        <f>VLOOKUP(A89,Мандатная!$A$17:$H$151,2,FALSE)</f>
        <v>0</v>
      </c>
      <c r="C89" s="41">
        <f>VLOOKUP(A89,Мандатная!$A$17:$H$151,3,FALSE)</f>
        <v>0</v>
      </c>
      <c r="D89" s="41">
        <f>VLOOKUP(A89,Мандатная!$A$17:$H$151,5,FALSE)</f>
        <v>0</v>
      </c>
      <c r="E89" s="65" t="s">
        <v>494</v>
      </c>
      <c r="F89" s="86">
        <f>VLOOKUP(E89,ТПлав!$A$4:$B$1206,2)</f>
        <v>0</v>
      </c>
      <c r="G89" s="12">
        <f>RANK(F89,$F$6:$F$100,0)</f>
        <v>64</v>
      </c>
      <c r="H89" s="4"/>
      <c r="I89" s="4"/>
      <c r="J89" s="85" t="s">
        <v>391</v>
      </c>
    </row>
    <row r="90" spans="1:10" ht="15">
      <c r="A90" s="87" t="s">
        <v>495</v>
      </c>
      <c r="B90" s="88"/>
      <c r="C90" s="88"/>
      <c r="D90" s="88"/>
      <c r="E90" s="88"/>
      <c r="F90" s="90"/>
      <c r="G90" s="88"/>
      <c r="H90" s="91">
        <f>SUM(F86:F89)</f>
        <v>602</v>
      </c>
      <c r="I90" s="92">
        <f>RANK(H90,$H$10:$H$100,0)</f>
        <v>17</v>
      </c>
      <c r="J90" s="93" t="s">
        <v>495</v>
      </c>
    </row>
    <row r="91" spans="1:10" ht="14.25">
      <c r="A91" s="85" t="s">
        <v>392</v>
      </c>
      <c r="B91" s="41">
        <f>VLOOKUP(A91,Мандатная!$A$17:$H$151,2,FALSE)</f>
        <v>0</v>
      </c>
      <c r="C91" s="41">
        <f>VLOOKUP(A91,Мандатная!$A$17:$H$151,3,FALSE)</f>
        <v>0</v>
      </c>
      <c r="D91" s="41">
        <f>VLOOKUP(A91,Мандатная!$A$17:$H$151,5,FALSE)</f>
        <v>0</v>
      </c>
      <c r="E91" s="65" t="s">
        <v>494</v>
      </c>
      <c r="F91" s="86">
        <f>VLOOKUP(E91,ТПлав!$A$4:$B$1206,2)</f>
        <v>0</v>
      </c>
      <c r="G91" s="12">
        <f>RANK(F91,$F$6:$F$100,0)</f>
        <v>64</v>
      </c>
      <c r="H91" s="4"/>
      <c r="I91" s="4"/>
      <c r="J91" s="85" t="s">
        <v>392</v>
      </c>
    </row>
    <row r="92" spans="1:10" ht="14.25">
      <c r="A92" s="85" t="s">
        <v>393</v>
      </c>
      <c r="B92" s="41">
        <f>VLOOKUP(A92,Мандатная!$A$17:$H$151,2,FALSE)</f>
        <v>0</v>
      </c>
      <c r="C92" s="41">
        <f>VLOOKUP(A92,Мандатная!$A$17:$H$151,3,FALSE)</f>
        <v>0</v>
      </c>
      <c r="D92" s="41">
        <f>VLOOKUP(A92,Мандатная!$A$17:$H$151,5,FALSE)</f>
        <v>0</v>
      </c>
      <c r="E92" s="65" t="s">
        <v>494</v>
      </c>
      <c r="F92" s="86">
        <f>VLOOKUP(E92,ТПлав!$A$4:$B$1206,2)</f>
        <v>0</v>
      </c>
      <c r="G92" s="12">
        <f>RANK(F92,$F$6:$F$100,0)</f>
        <v>64</v>
      </c>
      <c r="H92" s="4"/>
      <c r="I92" s="4"/>
      <c r="J92" s="85" t="s">
        <v>393</v>
      </c>
    </row>
    <row r="93" spans="1:10" ht="14.25">
      <c r="A93" s="85" t="s">
        <v>394</v>
      </c>
      <c r="B93" s="41">
        <f>VLOOKUP(A93,Мандатная!$A$17:$H$151,2,FALSE)</f>
        <v>0</v>
      </c>
      <c r="C93" s="41">
        <f>VLOOKUP(A93,Мандатная!$A$17:$H$151,3,FALSE)</f>
        <v>0</v>
      </c>
      <c r="D93" s="41">
        <f>VLOOKUP(A93,Мандатная!$A$17:$H$151,5,FALSE)</f>
        <v>0</v>
      </c>
      <c r="E93" s="65" t="s">
        <v>494</v>
      </c>
      <c r="F93" s="86">
        <f>VLOOKUP(E93,ТПлав!$A$4:$B$1206,2)</f>
        <v>0</v>
      </c>
      <c r="G93" s="12">
        <f>RANK(F93,$F$6:$F$100,0)</f>
        <v>64</v>
      </c>
      <c r="H93" s="4"/>
      <c r="I93" s="4"/>
      <c r="J93" s="85" t="s">
        <v>394</v>
      </c>
    </row>
    <row r="94" spans="1:10" ht="14.25">
      <c r="A94" s="85" t="s">
        <v>395</v>
      </c>
      <c r="B94" s="41">
        <f>VLOOKUP(A94,Мандатная!$A$17:$H$151,2,FALSE)</f>
        <v>0</v>
      </c>
      <c r="C94" s="41">
        <f>VLOOKUP(A94,Мандатная!$A$17:$H$151,3,FALSE)</f>
        <v>0</v>
      </c>
      <c r="D94" s="41">
        <f>VLOOKUP(A94,Мандатная!$A$17:$H$151,5,FALSE)</f>
        <v>0</v>
      </c>
      <c r="E94" s="65" t="s">
        <v>494</v>
      </c>
      <c r="F94" s="86">
        <f>VLOOKUP(E94,ТПлав!$A$4:$B$1206,2)</f>
        <v>0</v>
      </c>
      <c r="G94" s="12">
        <f>RANK(F94,$F$6:$F$100,0)</f>
        <v>64</v>
      </c>
      <c r="H94" s="4"/>
      <c r="I94" s="4"/>
      <c r="J94" s="85" t="s">
        <v>395</v>
      </c>
    </row>
    <row r="95" spans="1:10" ht="15">
      <c r="A95" s="87" t="s">
        <v>496</v>
      </c>
      <c r="B95" s="88"/>
      <c r="C95" s="88"/>
      <c r="D95" s="88"/>
      <c r="E95" s="88"/>
      <c r="F95" s="90"/>
      <c r="G95" s="88"/>
      <c r="H95" s="91">
        <f>SUM(F91:F94)</f>
        <v>0</v>
      </c>
      <c r="I95" s="92">
        <f>RANK(H95,$H$10:$H$100,0)</f>
        <v>18</v>
      </c>
      <c r="J95" s="93" t="s">
        <v>496</v>
      </c>
    </row>
    <row r="96" spans="1:10" ht="12.75">
      <c r="A96" s="65" t="s">
        <v>396</v>
      </c>
      <c r="B96" s="41">
        <f>VLOOKUP(A96,Мандатная!$A$17:$H$151,2,FALSE)</f>
        <v>0</v>
      </c>
      <c r="C96" s="41">
        <f>VLOOKUP(A96,Мандатная!$A$17:$H$151,3,FALSE)</f>
        <v>0</v>
      </c>
      <c r="D96" s="41">
        <f>VLOOKUP(A96,Мандатная!$A$17:$H$151,5,FALSE)</f>
        <v>0</v>
      </c>
      <c r="E96" s="65" t="s">
        <v>494</v>
      </c>
      <c r="F96" s="86">
        <f>VLOOKUP(E96,ТПлав!$A$4:$B$1206,2)</f>
        <v>0</v>
      </c>
      <c r="G96" s="12">
        <f>RANK(F96,$F$6:$F$100,0)</f>
        <v>64</v>
      </c>
      <c r="J96" s="65" t="s">
        <v>396</v>
      </c>
    </row>
    <row r="97" spans="1:10" ht="12.75">
      <c r="A97" s="65" t="s">
        <v>397</v>
      </c>
      <c r="B97" s="41">
        <f>VLOOKUP(A97,Мандатная!$A$17:$H$151,2,FALSE)</f>
        <v>0</v>
      </c>
      <c r="C97" s="41">
        <f>VLOOKUP(A97,Мандатная!$A$17:$H$151,3,FALSE)</f>
        <v>0</v>
      </c>
      <c r="D97" s="41">
        <f>VLOOKUP(A97,Мандатная!$A$17:$H$151,5,FALSE)</f>
        <v>0</v>
      </c>
      <c r="E97" s="65" t="s">
        <v>494</v>
      </c>
      <c r="F97" s="86">
        <f>VLOOKUP(E97,ТПлав!$A$4:$B$1206,2)</f>
        <v>0</v>
      </c>
      <c r="G97" s="12">
        <f>RANK(F97,$F$6:$F$100,0)</f>
        <v>64</v>
      </c>
      <c r="J97" s="65" t="s">
        <v>397</v>
      </c>
    </row>
    <row r="98" spans="1:10" ht="12.75">
      <c r="A98" s="65" t="s">
        <v>398</v>
      </c>
      <c r="B98" s="41">
        <f>VLOOKUP(A98,Мандатная!$A$17:$H$151,2,FALSE)</f>
        <v>0</v>
      </c>
      <c r="C98" s="41">
        <f>VLOOKUP(A98,Мандатная!$A$17:$H$151,3,FALSE)</f>
        <v>0</v>
      </c>
      <c r="D98" s="41">
        <f>VLOOKUP(A98,Мандатная!$A$17:$H$151,5,FALSE)</f>
        <v>0</v>
      </c>
      <c r="E98" s="65" t="s">
        <v>494</v>
      </c>
      <c r="F98" s="86">
        <f>VLOOKUP(E98,ТПлав!$A$4:$B$1206,2)</f>
        <v>0</v>
      </c>
      <c r="G98" s="12">
        <f>RANK(F98,$F$6:$F$100,0)</f>
        <v>64</v>
      </c>
      <c r="J98" s="65" t="s">
        <v>398</v>
      </c>
    </row>
    <row r="99" spans="1:10" ht="12.75">
      <c r="A99" s="65" t="s">
        <v>399</v>
      </c>
      <c r="B99" s="41">
        <f>VLOOKUP(A99,Мандатная!$A$17:$H$151,2,FALSE)</f>
        <v>0</v>
      </c>
      <c r="C99" s="41">
        <f>VLOOKUP(A99,Мандатная!$A$17:$H$151,3,FALSE)</f>
        <v>0</v>
      </c>
      <c r="D99" s="41">
        <f>VLOOKUP(A99,Мандатная!$A$17:$H$151,5,FALSE)</f>
        <v>0</v>
      </c>
      <c r="E99" s="65" t="s">
        <v>494</v>
      </c>
      <c r="F99" s="86">
        <f>VLOOKUP(E99,ТПлав!$A$4:$B$1206,2)</f>
        <v>0</v>
      </c>
      <c r="G99" s="12">
        <f>RANK(F99,$F$6:$F$100,0)</f>
        <v>64</v>
      </c>
      <c r="J99" s="65" t="s">
        <v>399</v>
      </c>
    </row>
    <row r="100" spans="1:10" ht="15">
      <c r="A100" s="87" t="s">
        <v>497</v>
      </c>
      <c r="B100" s="88"/>
      <c r="C100" s="88"/>
      <c r="D100" s="88"/>
      <c r="E100" s="88"/>
      <c r="F100" s="90"/>
      <c r="G100" s="88"/>
      <c r="H100" s="91">
        <f>SUM(F96:F99)</f>
        <v>0</v>
      </c>
      <c r="I100" s="92">
        <f>RANK(H100,$H$10:$H$100,0)</f>
        <v>18</v>
      </c>
      <c r="J100" s="87" t="s">
        <v>497</v>
      </c>
    </row>
  </sheetData>
  <sheetProtection selectLockedCells="1" selectUnlockedCells="1"/>
  <mergeCells count="12">
    <mergeCell ref="D4:D5"/>
    <mergeCell ref="E4:E5"/>
    <mergeCell ref="F4:F5"/>
    <mergeCell ref="G4:G5"/>
    <mergeCell ref="H4:H5"/>
    <mergeCell ref="I4:I5"/>
    <mergeCell ref="J4:J5"/>
    <mergeCell ref="A1:G1"/>
    <mergeCell ref="A3:G3"/>
    <mergeCell ref="A4:A5"/>
    <mergeCell ref="B4:B5"/>
    <mergeCell ref="C4:C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8.00390625" style="0" customWidth="1"/>
    <col min="3" max="3" width="7.375" style="0" customWidth="1"/>
    <col min="4" max="4" width="16.625" style="0" customWidth="1"/>
    <col min="5" max="5" width="15.00390625" style="0" customWidth="1"/>
    <col min="6" max="6" width="44.375" style="0" customWidth="1"/>
    <col min="7" max="7" width="13.75390625" style="0" customWidth="1"/>
  </cols>
  <sheetData>
    <row r="1" spans="1:15" ht="15">
      <c r="A1" s="153" t="s">
        <v>105</v>
      </c>
      <c r="B1" s="153"/>
      <c r="C1" s="153"/>
      <c r="D1" s="153"/>
      <c r="E1" s="153"/>
      <c r="F1" s="153"/>
      <c r="G1" s="153"/>
      <c r="H1" s="153"/>
      <c r="I1" s="71"/>
      <c r="J1" s="71"/>
      <c r="K1" s="71"/>
      <c r="L1" s="71"/>
      <c r="M1" s="71"/>
      <c r="N1" s="71"/>
      <c r="O1" s="71"/>
    </row>
    <row r="3" spans="1:10" ht="15.75">
      <c r="A3" s="152" t="s">
        <v>498</v>
      </c>
      <c r="B3" s="152"/>
      <c r="C3" s="152"/>
      <c r="D3" s="152"/>
      <c r="E3" s="152"/>
      <c r="F3" s="152"/>
      <c r="G3" s="152"/>
      <c r="H3" s="152"/>
      <c r="I3" s="72"/>
      <c r="J3" s="72"/>
    </row>
    <row r="5" spans="1:10" ht="18">
      <c r="A5" s="154" t="s">
        <v>401</v>
      </c>
      <c r="B5" s="154"/>
      <c r="C5" s="154"/>
      <c r="D5" s="154"/>
      <c r="E5" s="154"/>
      <c r="F5" s="154"/>
      <c r="G5" s="154"/>
      <c r="H5" s="154"/>
      <c r="I5" s="73"/>
      <c r="J5" s="73"/>
    </row>
    <row r="6" spans="1:10" ht="18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2" customHeight="1">
      <c r="A7" s="164" t="s">
        <v>499</v>
      </c>
      <c r="B7" s="164"/>
      <c r="C7" s="164"/>
      <c r="D7" s="164"/>
      <c r="E7" s="164"/>
      <c r="F7" s="164"/>
      <c r="G7" s="164"/>
      <c r="H7" s="164"/>
      <c r="I7" s="73"/>
      <c r="J7" s="73"/>
    </row>
    <row r="8" spans="1:10" ht="12" customHeight="1">
      <c r="A8" s="74"/>
      <c r="B8" s="74"/>
      <c r="C8" s="74"/>
      <c r="D8" s="74"/>
      <c r="E8" s="74"/>
      <c r="F8" s="74"/>
      <c r="G8" s="74"/>
      <c r="H8" s="74"/>
      <c r="I8" s="73"/>
      <c r="J8" s="73"/>
    </row>
    <row r="9" spans="1:8" ht="15.75">
      <c r="A9" s="42"/>
      <c r="B9" s="72">
        <v>4</v>
      </c>
      <c r="C9" s="42"/>
      <c r="D9" s="75" t="s">
        <v>500</v>
      </c>
      <c r="E9" s="42"/>
      <c r="F9" s="42"/>
      <c r="G9" s="42" t="s">
        <v>404</v>
      </c>
      <c r="H9" s="42"/>
    </row>
    <row r="10" spans="1:8" ht="15.75">
      <c r="A10" s="42"/>
      <c r="B10" s="76">
        <v>1</v>
      </c>
      <c r="C10" s="65"/>
      <c r="D10" s="78" t="e">
        <f>VLOOKUP(C10,Мандатная!$A$17:$H$153,2,FALSE)</f>
        <v>#N/A</v>
      </c>
      <c r="E10" s="78" t="e">
        <f>VLOOKUP(C10,Мандатная!$A$17:$H$153,3,FALSE)</f>
        <v>#N/A</v>
      </c>
      <c r="F10" s="78" t="e">
        <f>VLOOKUP(C10,Мандатная!$A$17:$H$153,5,FALSE)</f>
        <v>#N/A</v>
      </c>
      <c r="G10" s="79"/>
      <c r="H10" s="42"/>
    </row>
    <row r="11" spans="1:8" ht="15.75">
      <c r="A11" s="42"/>
      <c r="B11" s="76">
        <v>2</v>
      </c>
      <c r="C11" s="65"/>
      <c r="D11" s="78" t="e">
        <f>VLOOKUP(C11,Мандатная!$A$17:$H$153,2,FALSE)</f>
        <v>#N/A</v>
      </c>
      <c r="E11" s="78" t="e">
        <f>VLOOKUP(C11,Мандатная!$A$17:$H$153,3,FALSE)</f>
        <v>#N/A</v>
      </c>
      <c r="F11" s="78" t="e">
        <f>VLOOKUP(C11,Мандатная!$A$17:$H$153,5,FALSE)</f>
        <v>#N/A</v>
      </c>
      <c r="G11" s="79"/>
      <c r="H11" s="42"/>
    </row>
    <row r="12" spans="1:8" ht="15.75">
      <c r="A12" s="42"/>
      <c r="B12" s="76">
        <v>3</v>
      </c>
      <c r="C12" s="65"/>
      <c r="D12" s="78" t="e">
        <f>VLOOKUP(C12,Мандатная!$A$17:$H$153,2,FALSE)</f>
        <v>#N/A</v>
      </c>
      <c r="E12" s="78" t="e">
        <f>VLOOKUP(C12,Мандатная!$A$17:$H$153,3,FALSE)</f>
        <v>#N/A</v>
      </c>
      <c r="F12" s="78" t="e">
        <f>VLOOKUP(C12,Мандатная!$A$17:$H$153,5,FALSE)</f>
        <v>#N/A</v>
      </c>
      <c r="G12" s="79"/>
      <c r="H12" s="42"/>
    </row>
    <row r="13" spans="1:8" ht="15.75">
      <c r="A13" s="42"/>
      <c r="B13" s="76">
        <v>4</v>
      </c>
      <c r="C13" s="65"/>
      <c r="D13" s="78" t="e">
        <f>VLOOKUP(C13,Мандатная!$A$17:$H$153,2,FALSE)</f>
        <v>#N/A</v>
      </c>
      <c r="E13" s="78" t="e">
        <f>VLOOKUP(C13,Мандатная!$A$17:$H$153,3,FALSE)</f>
        <v>#N/A</v>
      </c>
      <c r="F13" s="78" t="e">
        <f>VLOOKUP(C13,Мандатная!$A$17:$H$153,5,FALSE)</f>
        <v>#N/A</v>
      </c>
      <c r="G13" s="79"/>
      <c r="H13" s="42"/>
    </row>
    <row r="14" spans="1:8" ht="15.75">
      <c r="A14" s="42"/>
      <c r="B14" s="76">
        <v>5</v>
      </c>
      <c r="C14" s="65"/>
      <c r="D14" s="78" t="e">
        <f>VLOOKUP(C14,Мандатная!$A$17:$H$153,2,FALSE)</f>
        <v>#N/A</v>
      </c>
      <c r="E14" s="78" t="e">
        <f>VLOOKUP(C14,Мандатная!$A$17:$H$153,3,FALSE)</f>
        <v>#N/A</v>
      </c>
      <c r="F14" s="78" t="e">
        <f>VLOOKUP(C14,Мандатная!$A$17:$H$153,5,FALSE)</f>
        <v>#N/A</v>
      </c>
      <c r="G14" s="79"/>
      <c r="H14" s="42"/>
    </row>
    <row r="15" spans="1:8" ht="15.75">
      <c r="A15" s="42"/>
      <c r="B15" s="76">
        <v>6</v>
      </c>
      <c r="C15" s="65"/>
      <c r="D15" s="78" t="e">
        <f>VLOOKUP(C15,Мандатная!$A$17:$H$153,2,FALSE)</f>
        <v>#N/A</v>
      </c>
      <c r="E15" s="78" t="e">
        <f>VLOOKUP(C15,Мандатная!$A$17:$H$153,3,FALSE)</f>
        <v>#N/A</v>
      </c>
      <c r="F15" s="78" t="e">
        <f>VLOOKUP(C15,Мандатная!$A$17:$H$153,5,FALSE)</f>
        <v>#N/A</v>
      </c>
      <c r="G15" s="79"/>
      <c r="H15" s="42"/>
    </row>
    <row r="16" spans="1:8" ht="15.75">
      <c r="A16" s="42"/>
      <c r="B16" s="76">
        <v>7</v>
      </c>
      <c r="C16" s="65"/>
      <c r="D16" s="78" t="e">
        <f>VLOOKUP(C16,Мандатная!$A$17:$H$153,2,FALSE)</f>
        <v>#N/A</v>
      </c>
      <c r="E16" s="78" t="e">
        <f>VLOOKUP(C16,Мандатная!$A$17:$H$153,3,FALSE)</f>
        <v>#N/A</v>
      </c>
      <c r="F16" s="78" t="e">
        <f>VLOOKUP(C16,Мандатная!$A$17:$H$153,5,FALSE)</f>
        <v>#N/A</v>
      </c>
      <c r="G16" s="79"/>
      <c r="H16" s="42"/>
    </row>
    <row r="17" spans="1:8" ht="15.75">
      <c r="A17" s="42"/>
      <c r="B17" s="80"/>
      <c r="C17" s="81"/>
      <c r="D17" s="42"/>
      <c r="E17" s="42"/>
      <c r="F17" s="42"/>
      <c r="G17" s="79"/>
      <c r="H17" s="42"/>
    </row>
    <row r="18" spans="1:8" ht="15.75">
      <c r="A18" s="42"/>
      <c r="B18" s="72">
        <f>B9+1</f>
        <v>5</v>
      </c>
      <c r="C18" s="81"/>
      <c r="D18" s="75" t="s">
        <v>500</v>
      </c>
      <c r="E18" s="42"/>
      <c r="F18" s="42"/>
      <c r="G18" s="79"/>
      <c r="H18" s="42"/>
    </row>
    <row r="19" spans="1:8" ht="15.75">
      <c r="A19" s="42"/>
      <c r="B19" s="76">
        <v>1</v>
      </c>
      <c r="C19" s="65"/>
      <c r="D19" s="78" t="e">
        <f>VLOOKUP(C19,Мандатная!$A$17:$H$153,2,FALSE)</f>
        <v>#N/A</v>
      </c>
      <c r="E19" s="78" t="e">
        <f>VLOOKUP(C19,Мандатная!$A$17:$H$153,3,FALSE)</f>
        <v>#N/A</v>
      </c>
      <c r="F19" s="78" t="e">
        <f>VLOOKUP(C19,Мандатная!$A$17:$H$153,5,FALSE)</f>
        <v>#N/A</v>
      </c>
      <c r="G19" s="79"/>
      <c r="H19" s="42"/>
    </row>
    <row r="20" spans="1:8" ht="15.75">
      <c r="A20" s="42"/>
      <c r="B20" s="76">
        <v>2</v>
      </c>
      <c r="C20" s="65"/>
      <c r="D20" s="78" t="e">
        <f>VLOOKUP(C20,Мандатная!$A$17:$H$153,2,FALSE)</f>
        <v>#N/A</v>
      </c>
      <c r="E20" s="78" t="e">
        <f>VLOOKUP(C20,Мандатная!$A$17:$H$153,3,FALSE)</f>
        <v>#N/A</v>
      </c>
      <c r="F20" s="78" t="e">
        <f>VLOOKUP(C20,Мандатная!$A$17:$H$153,5,FALSE)</f>
        <v>#N/A</v>
      </c>
      <c r="G20" s="79"/>
      <c r="H20" s="42"/>
    </row>
    <row r="21" spans="1:8" ht="15.75">
      <c r="A21" s="42"/>
      <c r="B21" s="76">
        <v>3</v>
      </c>
      <c r="C21" s="65"/>
      <c r="D21" s="78" t="e">
        <f>VLOOKUP(C21,Мандатная!$A$17:$H$153,2,FALSE)</f>
        <v>#N/A</v>
      </c>
      <c r="E21" s="78" t="e">
        <f>VLOOKUP(C21,Мандатная!$A$17:$H$153,3,FALSE)</f>
        <v>#N/A</v>
      </c>
      <c r="F21" s="78" t="e">
        <f>VLOOKUP(C21,Мандатная!$A$17:$H$153,5,FALSE)</f>
        <v>#N/A</v>
      </c>
      <c r="G21" s="79"/>
      <c r="H21" s="42"/>
    </row>
    <row r="22" spans="1:8" ht="15.75">
      <c r="A22" s="42"/>
      <c r="B22" s="76">
        <v>4</v>
      </c>
      <c r="C22" s="65"/>
      <c r="D22" s="78" t="e">
        <f>VLOOKUP(C22,Мандатная!$A$17:$H$153,2,FALSE)</f>
        <v>#N/A</v>
      </c>
      <c r="E22" s="78" t="e">
        <f>VLOOKUP(C22,Мандатная!$A$17:$H$153,3,FALSE)</f>
        <v>#N/A</v>
      </c>
      <c r="F22" s="78" t="e">
        <f>VLOOKUP(C22,Мандатная!$A$17:$H$153,5,FALSE)</f>
        <v>#N/A</v>
      </c>
      <c r="G22" s="79"/>
      <c r="H22" s="42"/>
    </row>
    <row r="23" spans="1:8" ht="15.75">
      <c r="A23" s="42"/>
      <c r="B23" s="76">
        <v>5</v>
      </c>
      <c r="C23" s="65"/>
      <c r="D23" s="78" t="e">
        <f>VLOOKUP(C23,Мандатная!$A$17:$H$153,2,FALSE)</f>
        <v>#N/A</v>
      </c>
      <c r="E23" s="78" t="e">
        <f>VLOOKUP(C23,Мандатная!$A$17:$H$153,3,FALSE)</f>
        <v>#N/A</v>
      </c>
      <c r="F23" s="78" t="e">
        <f>VLOOKUP(C23,Мандатная!$A$17:$H$153,5,FALSE)</f>
        <v>#N/A</v>
      </c>
      <c r="G23" s="79"/>
      <c r="H23" s="42"/>
    </row>
    <row r="24" spans="1:8" ht="15.75">
      <c r="A24" s="42"/>
      <c r="B24" s="76">
        <v>6</v>
      </c>
      <c r="C24" s="65"/>
      <c r="D24" s="78" t="e">
        <f>VLOOKUP(C24,Мандатная!$A$17:$H$153,2,FALSE)</f>
        <v>#N/A</v>
      </c>
      <c r="E24" s="78" t="e">
        <f>VLOOKUP(C24,Мандатная!$A$17:$H$153,3,FALSE)</f>
        <v>#N/A</v>
      </c>
      <c r="F24" s="78" t="e">
        <f>VLOOKUP(C24,Мандатная!$A$17:$H$153,5,FALSE)</f>
        <v>#N/A</v>
      </c>
      <c r="G24" s="79"/>
      <c r="H24" s="42"/>
    </row>
    <row r="25" spans="1:8" ht="15.75">
      <c r="A25" s="42"/>
      <c r="B25" s="76">
        <v>7</v>
      </c>
      <c r="C25" s="65"/>
      <c r="D25" s="78" t="e">
        <f>VLOOKUP(C25,Мандатная!$A$17:$H$153,2,FALSE)</f>
        <v>#N/A</v>
      </c>
      <c r="E25" s="78" t="e">
        <f>VLOOKUP(C25,Мандатная!$A$17:$H$153,3,FALSE)</f>
        <v>#N/A</v>
      </c>
      <c r="F25" s="78" t="e">
        <f>VLOOKUP(C25,Мандатная!$A$17:$H$153,5,FALSE)</f>
        <v>#N/A</v>
      </c>
      <c r="G25" s="79"/>
      <c r="H25" s="42"/>
    </row>
    <row r="26" spans="1:8" ht="15.75">
      <c r="A26" s="42"/>
      <c r="B26" s="76">
        <v>8</v>
      </c>
      <c r="C26" s="65"/>
      <c r="D26" s="78" t="e">
        <f>VLOOKUP(C26,Мандатная!$A$17:$H$153,2,FALSE)</f>
        <v>#N/A</v>
      </c>
      <c r="E26" s="78" t="e">
        <f>VLOOKUP(C26,Мандатная!$A$17:$H$153,3,FALSE)</f>
        <v>#N/A</v>
      </c>
      <c r="F26" s="78" t="e">
        <f>VLOOKUP(C26,Мандатная!$A$17:$H$153,5,FALSE)</f>
        <v>#N/A</v>
      </c>
      <c r="G26" s="79"/>
      <c r="H26" s="42"/>
    </row>
    <row r="27" spans="1:8" ht="15">
      <c r="A27" s="42"/>
      <c r="B27" s="80"/>
      <c r="C27" s="81"/>
      <c r="D27" s="42"/>
      <c r="E27" s="42"/>
      <c r="F27" s="42"/>
      <c r="H27" s="42"/>
    </row>
    <row r="28" spans="1:8" ht="15.75">
      <c r="A28" s="42"/>
      <c r="B28" s="72">
        <f>B18+1</f>
        <v>6</v>
      </c>
      <c r="C28" s="42"/>
      <c r="D28" s="75" t="s">
        <v>500</v>
      </c>
      <c r="E28" s="42"/>
      <c r="F28" s="42"/>
      <c r="G28" s="79"/>
      <c r="H28" s="42"/>
    </row>
    <row r="29" spans="1:8" ht="15.75">
      <c r="A29" s="42"/>
      <c r="B29" s="76">
        <v>1</v>
      </c>
      <c r="C29" s="65"/>
      <c r="D29" s="78" t="e">
        <f>VLOOKUP(C29,Мандатная!$A$17:$H$153,2,FALSE)</f>
        <v>#N/A</v>
      </c>
      <c r="E29" s="78" t="e">
        <f>VLOOKUP(C29,Мандатная!$A$17:$H$153,3,FALSE)</f>
        <v>#N/A</v>
      </c>
      <c r="F29" s="78" t="e">
        <f>VLOOKUP(C29,Мандатная!$A$17:$H$153,5,FALSE)</f>
        <v>#N/A</v>
      </c>
      <c r="G29" s="79"/>
      <c r="H29" s="42"/>
    </row>
    <row r="30" spans="1:8" ht="15.75">
      <c r="A30" s="42"/>
      <c r="B30" s="76">
        <v>2</v>
      </c>
      <c r="C30" s="65"/>
      <c r="D30" s="78" t="e">
        <f>VLOOKUP(C30,Мандатная!$A$17:$H$153,2,FALSE)</f>
        <v>#N/A</v>
      </c>
      <c r="E30" s="78" t="e">
        <f>VLOOKUP(C30,Мандатная!$A$17:$H$153,3,FALSE)</f>
        <v>#N/A</v>
      </c>
      <c r="F30" s="78" t="e">
        <f>VLOOKUP(C30,Мандатная!$A$17:$H$153,5,FALSE)</f>
        <v>#N/A</v>
      </c>
      <c r="G30" s="79"/>
      <c r="H30" s="42"/>
    </row>
    <row r="31" spans="1:8" ht="15.75">
      <c r="A31" s="42"/>
      <c r="B31" s="76">
        <v>3</v>
      </c>
      <c r="C31" s="65"/>
      <c r="D31" s="78" t="e">
        <f>VLOOKUP(C31,Мандатная!$A$17:$H$153,2,FALSE)</f>
        <v>#N/A</v>
      </c>
      <c r="E31" s="78" t="e">
        <f>VLOOKUP(C31,Мандатная!$A$17:$H$153,3,FALSE)</f>
        <v>#N/A</v>
      </c>
      <c r="F31" s="78" t="e">
        <f>VLOOKUP(C31,Мандатная!$A$17:$H$153,5,FALSE)</f>
        <v>#N/A</v>
      </c>
      <c r="G31" s="79"/>
      <c r="H31" s="42"/>
    </row>
    <row r="32" spans="1:8" ht="15.75">
      <c r="A32" s="42"/>
      <c r="B32" s="76">
        <v>9</v>
      </c>
      <c r="C32" s="65"/>
      <c r="D32" s="78" t="e">
        <f>VLOOKUP(C32,Мандатная!$A$17:$H$153,2,FALSE)</f>
        <v>#N/A</v>
      </c>
      <c r="E32" s="78" t="e">
        <f>VLOOKUP(C32,Мандатная!$A$17:$H$153,3,FALSE)</f>
        <v>#N/A</v>
      </c>
      <c r="F32" s="78" t="e">
        <f>VLOOKUP(C32,Мандатная!$A$17:$H$153,5,FALSE)</f>
        <v>#N/A</v>
      </c>
      <c r="G32" s="79"/>
      <c r="H32" s="42"/>
    </row>
    <row r="33" spans="1:8" ht="15.75">
      <c r="A33" s="42"/>
      <c r="B33" s="76">
        <v>5</v>
      </c>
      <c r="C33" s="65"/>
      <c r="D33" s="78" t="e">
        <f>VLOOKUP(C33,Мандатная!$A$17:$H$153,2,FALSE)</f>
        <v>#N/A</v>
      </c>
      <c r="E33" s="78" t="e">
        <f>VLOOKUP(C33,Мандатная!$A$17:$H$153,3,FALSE)</f>
        <v>#N/A</v>
      </c>
      <c r="F33" s="78" t="e">
        <f>VLOOKUP(C33,Мандатная!$A$17:$H$153,5,FALSE)</f>
        <v>#N/A</v>
      </c>
      <c r="G33" s="79"/>
      <c r="H33" s="42"/>
    </row>
    <row r="34" spans="1:8" ht="15.75">
      <c r="A34" s="42"/>
      <c r="B34" s="76">
        <v>6</v>
      </c>
      <c r="C34" s="65"/>
      <c r="D34" s="78" t="e">
        <f>VLOOKUP(C34,Мандатная!$A$17:$H$153,2,FALSE)</f>
        <v>#N/A</v>
      </c>
      <c r="E34" s="78" t="e">
        <f>VLOOKUP(C34,Мандатная!$A$17:$H$153,3,FALSE)</f>
        <v>#N/A</v>
      </c>
      <c r="F34" s="78" t="e">
        <f>VLOOKUP(C34,Мандатная!$A$17:$H$153,5,FALSE)</f>
        <v>#N/A</v>
      </c>
      <c r="G34" s="79"/>
      <c r="H34" s="42"/>
    </row>
    <row r="35" spans="1:8" ht="15.75">
      <c r="A35" s="42"/>
      <c r="B35" s="76">
        <v>7</v>
      </c>
      <c r="C35" s="65"/>
      <c r="D35" s="78" t="e">
        <f>VLOOKUP(C35,Мандатная!$A$17:$H$153,2,FALSE)</f>
        <v>#N/A</v>
      </c>
      <c r="E35" s="78" t="e">
        <f>VLOOKUP(C35,Мандатная!$A$17:$H$153,3,FALSE)</f>
        <v>#N/A</v>
      </c>
      <c r="F35" s="78" t="e">
        <f>VLOOKUP(C35,Мандатная!$A$17:$H$153,5,FALSE)</f>
        <v>#N/A</v>
      </c>
      <c r="G35" s="79"/>
      <c r="H35" s="42"/>
    </row>
    <row r="36" spans="1:8" ht="15.75">
      <c r="A36" s="42"/>
      <c r="B36" s="76"/>
      <c r="C36" s="65"/>
      <c r="D36" s="78"/>
      <c r="E36" s="78"/>
      <c r="F36" s="78"/>
      <c r="G36" s="79"/>
      <c r="H36" s="42"/>
    </row>
    <row r="37" spans="1:8" ht="15.75">
      <c r="A37" s="42"/>
      <c r="B37" s="72">
        <f>B28+1</f>
        <v>7</v>
      </c>
      <c r="C37" s="81"/>
      <c r="D37" s="75" t="s">
        <v>500</v>
      </c>
      <c r="E37" s="42"/>
      <c r="F37" s="42"/>
      <c r="G37" s="79"/>
      <c r="H37" s="42"/>
    </row>
    <row r="38" spans="1:8" ht="15.75">
      <c r="A38" s="42"/>
      <c r="B38" s="76">
        <v>1</v>
      </c>
      <c r="C38" s="65"/>
      <c r="D38" s="78" t="e">
        <f>VLOOKUP(C38,Мандатная!$A$17:$H$153,2,FALSE)</f>
        <v>#N/A</v>
      </c>
      <c r="E38" s="78" t="e">
        <f>VLOOKUP(C38,Мандатная!$A$17:$H$153,3,FALSE)</f>
        <v>#N/A</v>
      </c>
      <c r="F38" s="78" t="e">
        <f>VLOOKUP(C38,Мандатная!$A$17:$H$153,5,FALSE)</f>
        <v>#N/A</v>
      </c>
      <c r="G38" s="79"/>
      <c r="H38" s="42"/>
    </row>
    <row r="39" spans="1:8" ht="15.75">
      <c r="A39" s="42"/>
      <c r="B39" s="76">
        <v>2</v>
      </c>
      <c r="C39" s="65"/>
      <c r="D39" s="78" t="e">
        <f>VLOOKUP(C39,Мандатная!$A$17:$H$153,2,FALSE)</f>
        <v>#N/A</v>
      </c>
      <c r="E39" s="78" t="e">
        <f>VLOOKUP(C39,Мандатная!$A$17:$H$153,3,FALSE)</f>
        <v>#N/A</v>
      </c>
      <c r="F39" s="78" t="e">
        <f>VLOOKUP(C39,Мандатная!$A$17:$H$153,5,FALSE)</f>
        <v>#N/A</v>
      </c>
      <c r="G39" s="79"/>
      <c r="H39" s="42"/>
    </row>
    <row r="40" spans="1:8" ht="15.75">
      <c r="A40" s="42"/>
      <c r="B40" s="76">
        <v>3</v>
      </c>
      <c r="C40" s="65"/>
      <c r="D40" s="78" t="e">
        <f>VLOOKUP(C40,Мандатная!$A$17:$H$153,2,FALSE)</f>
        <v>#N/A</v>
      </c>
      <c r="E40" s="78" t="e">
        <f>VLOOKUP(C40,Мандатная!$A$17:$H$153,3,FALSE)</f>
        <v>#N/A</v>
      </c>
      <c r="F40" s="78" t="e">
        <f>VLOOKUP(C40,Мандатная!$A$17:$H$153,5,FALSE)</f>
        <v>#N/A</v>
      </c>
      <c r="G40" s="79"/>
      <c r="H40" s="42"/>
    </row>
    <row r="41" spans="1:8" ht="15.75">
      <c r="A41" s="42"/>
      <c r="B41" s="76">
        <v>4</v>
      </c>
      <c r="C41" s="65"/>
      <c r="D41" s="78" t="e">
        <f>VLOOKUP(C41,Мандатная!$A$17:$H$153,2,FALSE)</f>
        <v>#N/A</v>
      </c>
      <c r="E41" s="78" t="e">
        <f>VLOOKUP(C41,Мандатная!$A$17:$H$153,3,FALSE)</f>
        <v>#N/A</v>
      </c>
      <c r="F41" s="78" t="e">
        <f>VLOOKUP(C41,Мандатная!$A$17:$H$153,5,FALSE)</f>
        <v>#N/A</v>
      </c>
      <c r="G41" s="79"/>
      <c r="H41" s="42"/>
    </row>
    <row r="42" spans="1:8" ht="15.75">
      <c r="A42" s="42"/>
      <c r="B42" s="76">
        <v>5</v>
      </c>
      <c r="C42" s="65"/>
      <c r="D42" s="78" t="e">
        <f>VLOOKUP(C42,Мандатная!$A$17:$H$153,2,FALSE)</f>
        <v>#N/A</v>
      </c>
      <c r="E42" s="78" t="e">
        <f>VLOOKUP(C42,Мандатная!$A$17:$H$153,3,FALSE)</f>
        <v>#N/A</v>
      </c>
      <c r="F42" s="78" t="e">
        <f>VLOOKUP(C42,Мандатная!$A$17:$H$153,5,FALSE)</f>
        <v>#N/A</v>
      </c>
      <c r="G42" s="79"/>
      <c r="H42" s="42"/>
    </row>
    <row r="43" spans="1:8" ht="15.75">
      <c r="A43" s="42"/>
      <c r="B43" s="76">
        <v>6</v>
      </c>
      <c r="C43" s="65"/>
      <c r="D43" s="78" t="e">
        <f>VLOOKUP(C43,Мандатная!$A$17:$H$153,2,FALSE)</f>
        <v>#N/A</v>
      </c>
      <c r="E43" s="78" t="e">
        <f>VLOOKUP(C43,Мандатная!$A$17:$H$153,3,FALSE)</f>
        <v>#N/A</v>
      </c>
      <c r="F43" s="78" t="e">
        <f>VLOOKUP(C43,Мандатная!$A$17:$H$153,5,FALSE)</f>
        <v>#N/A</v>
      </c>
      <c r="G43" s="79"/>
      <c r="H43" s="42"/>
    </row>
    <row r="44" spans="1:8" ht="15.75">
      <c r="A44" s="42"/>
      <c r="B44" s="76">
        <v>7</v>
      </c>
      <c r="C44" s="65"/>
      <c r="D44" s="78" t="e">
        <f>VLOOKUP(C44,Мандатная!$A$17:$H$153,2,FALSE)</f>
        <v>#N/A</v>
      </c>
      <c r="E44" s="78" t="e">
        <f>VLOOKUP(C44,Мандатная!$A$17:$H$153,3,FALSE)</f>
        <v>#N/A</v>
      </c>
      <c r="F44" s="78" t="e">
        <f>VLOOKUP(C44,Мандатная!$A$17:$H$153,5,FALSE)</f>
        <v>#N/A</v>
      </c>
      <c r="G44" s="79"/>
      <c r="H44" s="42"/>
    </row>
    <row r="45" spans="1:8" ht="15.75">
      <c r="A45" s="42"/>
      <c r="B45" s="76"/>
      <c r="C45" s="65"/>
      <c r="D45" s="78"/>
      <c r="E45" s="78"/>
      <c r="F45" s="78"/>
      <c r="G45" s="79"/>
      <c r="H45" s="42"/>
    </row>
    <row r="46" spans="1:8" ht="15.75">
      <c r="A46" s="42"/>
      <c r="B46" s="76"/>
      <c r="C46" s="65"/>
      <c r="D46" s="78"/>
      <c r="E46" s="78"/>
      <c r="F46" s="78"/>
      <c r="G46" s="79"/>
      <c r="H46" s="42"/>
    </row>
    <row r="47" spans="1:8" ht="15.75">
      <c r="A47" s="42"/>
      <c r="B47" s="76"/>
      <c r="C47" s="65"/>
      <c r="D47" s="78"/>
      <c r="E47" s="78"/>
      <c r="F47" s="78"/>
      <c r="G47" s="79"/>
      <c r="H47" s="42"/>
    </row>
    <row r="48" spans="1:8" ht="15.75">
      <c r="A48" s="42"/>
      <c r="B48" s="76"/>
      <c r="C48" s="65"/>
      <c r="D48" s="78"/>
      <c r="E48" s="78"/>
      <c r="F48" s="78"/>
      <c r="G48" s="79"/>
      <c r="H48" s="42"/>
    </row>
    <row r="49" spans="1:8" ht="15.75">
      <c r="A49" s="42"/>
      <c r="B49" s="76"/>
      <c r="C49" s="65"/>
      <c r="D49" s="78" t="s">
        <v>409</v>
      </c>
      <c r="E49" s="78"/>
      <c r="F49" s="78"/>
      <c r="G49" s="79"/>
      <c r="H49" s="42"/>
    </row>
    <row r="50" spans="1:8" ht="15.75">
      <c r="A50" s="42"/>
      <c r="B50" s="76"/>
      <c r="C50" s="65"/>
      <c r="D50" s="78"/>
      <c r="E50" s="78"/>
      <c r="F50" s="78"/>
      <c r="G50" s="79"/>
      <c r="H50" s="42"/>
    </row>
    <row r="51" spans="1:8" ht="15.75">
      <c r="A51" s="42"/>
      <c r="B51" s="72">
        <f>B37+1</f>
        <v>8</v>
      </c>
      <c r="C51" s="81"/>
      <c r="D51" s="75" t="s">
        <v>500</v>
      </c>
      <c r="E51" s="42"/>
      <c r="F51" s="42"/>
      <c r="G51" s="79"/>
      <c r="H51" s="42"/>
    </row>
    <row r="52" spans="1:8" ht="15.75">
      <c r="A52" s="42"/>
      <c r="B52" s="76">
        <v>1</v>
      </c>
      <c r="C52" s="65"/>
      <c r="D52" s="78" t="e">
        <f>VLOOKUP(C52,Мандатная!$A$17:$H$153,2,FALSE)</f>
        <v>#N/A</v>
      </c>
      <c r="E52" s="78" t="e">
        <f>VLOOKUP(C52,Мандатная!$A$17:$H$153,3,FALSE)</f>
        <v>#N/A</v>
      </c>
      <c r="F52" s="78" t="e">
        <f>VLOOKUP(C52,Мандатная!$A$17:$H$153,5,FALSE)</f>
        <v>#N/A</v>
      </c>
      <c r="G52" s="79"/>
      <c r="H52" s="42"/>
    </row>
    <row r="53" spans="1:8" ht="15.75">
      <c r="A53" s="42"/>
      <c r="B53" s="76">
        <v>2</v>
      </c>
      <c r="C53" s="65"/>
      <c r="D53" s="78" t="e">
        <f>VLOOKUP(C53,Мандатная!$A$17:$H$153,2,FALSE)</f>
        <v>#N/A</v>
      </c>
      <c r="E53" s="78" t="e">
        <f>VLOOKUP(C53,Мандатная!$A$17:$H$153,3,FALSE)</f>
        <v>#N/A</v>
      </c>
      <c r="F53" s="78" t="e">
        <f>VLOOKUP(C53,Мандатная!$A$17:$H$153,5,FALSE)</f>
        <v>#N/A</v>
      </c>
      <c r="G53" s="79"/>
      <c r="H53" s="42"/>
    </row>
    <row r="54" spans="1:8" ht="15.75">
      <c r="A54" s="42"/>
      <c r="B54" s="76">
        <v>3</v>
      </c>
      <c r="C54" s="65"/>
      <c r="D54" s="78" t="e">
        <f>VLOOKUP(C54,Мандатная!$A$17:$H$153,2,FALSE)</f>
        <v>#N/A</v>
      </c>
      <c r="E54" s="78" t="e">
        <f>VLOOKUP(C54,Мандатная!$A$17:$H$153,3,FALSE)</f>
        <v>#N/A</v>
      </c>
      <c r="F54" s="78" t="e">
        <f>VLOOKUP(C54,Мандатная!$A$17:$H$153,5,FALSE)</f>
        <v>#N/A</v>
      </c>
      <c r="G54" s="79"/>
      <c r="H54" s="42"/>
    </row>
    <row r="55" spans="1:8" ht="15.75">
      <c r="A55" s="42"/>
      <c r="B55" s="76">
        <v>4</v>
      </c>
      <c r="C55" s="65"/>
      <c r="D55" s="78" t="e">
        <f>VLOOKUP(C55,Мандатная!$A$17:$H$153,2,FALSE)</f>
        <v>#N/A</v>
      </c>
      <c r="E55" s="78" t="e">
        <f>VLOOKUP(C55,Мандатная!$A$17:$H$153,3,FALSE)</f>
        <v>#N/A</v>
      </c>
      <c r="F55" s="78" t="e">
        <f>VLOOKUP(C55,Мандатная!$A$17:$H$153,5,FALSE)</f>
        <v>#N/A</v>
      </c>
      <c r="G55" s="79"/>
      <c r="H55" s="42"/>
    </row>
    <row r="56" spans="1:8" ht="15.75">
      <c r="A56" s="42"/>
      <c r="B56" s="76">
        <v>5</v>
      </c>
      <c r="C56" s="65"/>
      <c r="D56" s="78" t="e">
        <f>VLOOKUP(C56,Мандатная!$A$17:$H$153,2,FALSE)</f>
        <v>#N/A</v>
      </c>
      <c r="E56" s="78" t="e">
        <f>VLOOKUP(C56,Мандатная!$A$17:$H$153,3,FALSE)</f>
        <v>#N/A</v>
      </c>
      <c r="F56" s="78" t="e">
        <f>VLOOKUP(C56,Мандатная!$A$17:$H$153,5,FALSE)</f>
        <v>#N/A</v>
      </c>
      <c r="G56" s="79"/>
      <c r="H56" s="42"/>
    </row>
    <row r="57" spans="1:8" ht="15.75">
      <c r="A57" s="42"/>
      <c r="B57" s="76">
        <v>6</v>
      </c>
      <c r="C57" s="65"/>
      <c r="D57" s="78" t="e">
        <f>VLOOKUP(C57,Мандатная!$A$17:$H$153,2,FALSE)</f>
        <v>#N/A</v>
      </c>
      <c r="E57" s="78" t="e">
        <f>VLOOKUP(C57,Мандатная!$A$17:$H$153,3,FALSE)</f>
        <v>#N/A</v>
      </c>
      <c r="F57" s="78" t="e">
        <f>VLOOKUP(C57,Мандатная!$A$17:$H$153,5,FALSE)</f>
        <v>#N/A</v>
      </c>
      <c r="G57" s="79"/>
      <c r="H57" s="42"/>
    </row>
    <row r="58" spans="1:8" ht="15.75">
      <c r="A58" s="42"/>
      <c r="B58" s="76">
        <v>7</v>
      </c>
      <c r="C58" s="65"/>
      <c r="D58" s="78" t="e">
        <f>VLOOKUP(C58,Мандатная!$A$17:$H$153,2,FALSE)</f>
        <v>#N/A</v>
      </c>
      <c r="E58" s="78" t="e">
        <f>VLOOKUP(C58,Мандатная!$A$17:$H$153,3,FALSE)</f>
        <v>#N/A</v>
      </c>
      <c r="F58" s="78" t="e">
        <f>VLOOKUP(C58,Мандатная!$A$17:$H$153,5,FALSE)</f>
        <v>#N/A</v>
      </c>
      <c r="G58" s="79"/>
      <c r="H58" s="42"/>
    </row>
    <row r="59" spans="1:8" ht="15.75">
      <c r="A59" s="42"/>
      <c r="B59" s="76"/>
      <c r="C59" s="65"/>
      <c r="D59" s="78"/>
      <c r="E59" s="78"/>
      <c r="F59" s="78"/>
      <c r="G59" s="79"/>
      <c r="H59" s="42"/>
    </row>
    <row r="60" spans="1:8" ht="15.75">
      <c r="A60" s="42"/>
      <c r="B60" s="72">
        <f>B51+1</f>
        <v>9</v>
      </c>
      <c r="C60" s="81"/>
      <c r="D60" s="75" t="s">
        <v>500</v>
      </c>
      <c r="E60" s="42"/>
      <c r="F60" s="42"/>
      <c r="G60" s="79"/>
      <c r="H60" s="42"/>
    </row>
    <row r="61" spans="1:8" ht="15.75">
      <c r="A61" s="42"/>
      <c r="B61" s="76">
        <v>1</v>
      </c>
      <c r="C61" s="65"/>
      <c r="D61" s="78" t="e">
        <f>VLOOKUP(C61,Мандатная!$A$17:$H$153,2,FALSE)</f>
        <v>#N/A</v>
      </c>
      <c r="E61" s="78" t="e">
        <f>VLOOKUP(C61,Мандатная!$A$17:$H$153,3,FALSE)</f>
        <v>#N/A</v>
      </c>
      <c r="F61" s="78" t="e">
        <f>VLOOKUP(C61,Мандатная!$A$17:$H$153,5,FALSE)</f>
        <v>#N/A</v>
      </c>
      <c r="G61" s="79"/>
      <c r="H61" s="42"/>
    </row>
    <row r="62" spans="1:8" ht="15.75">
      <c r="A62" s="42"/>
      <c r="B62" s="76">
        <v>2</v>
      </c>
      <c r="C62" s="65"/>
      <c r="D62" s="78" t="e">
        <f>VLOOKUP(C62,Мандатная!$A$17:$H$153,2,FALSE)</f>
        <v>#N/A</v>
      </c>
      <c r="E62" s="78" t="e">
        <f>VLOOKUP(C62,Мандатная!$A$17:$H$153,3,FALSE)</f>
        <v>#N/A</v>
      </c>
      <c r="F62" s="78" t="e">
        <f>VLOOKUP(C62,Мандатная!$A$17:$H$153,5,FALSE)</f>
        <v>#N/A</v>
      </c>
      <c r="G62" s="79"/>
      <c r="H62" s="42"/>
    </row>
    <row r="63" spans="1:8" ht="15.75">
      <c r="A63" s="42"/>
      <c r="B63" s="76">
        <v>3</v>
      </c>
      <c r="C63" s="65"/>
      <c r="D63" s="78" t="e">
        <f>VLOOKUP(C63,Мандатная!$A$17:$H$153,2,FALSE)</f>
        <v>#N/A</v>
      </c>
      <c r="E63" s="78" t="e">
        <f>VLOOKUP(C63,Мандатная!$A$17:$H$153,3,FALSE)</f>
        <v>#N/A</v>
      </c>
      <c r="F63" s="78" t="e">
        <f>VLOOKUP(C63,Мандатная!$A$17:$H$153,5,FALSE)</f>
        <v>#N/A</v>
      </c>
      <c r="G63" s="79"/>
      <c r="H63" s="42"/>
    </row>
    <row r="64" spans="1:8" ht="15.75">
      <c r="A64" s="42"/>
      <c r="B64" s="76">
        <v>9</v>
      </c>
      <c r="C64" s="65"/>
      <c r="D64" s="78" t="e">
        <f>VLOOKUP(C64,Мандатная!$A$17:$H$153,2,FALSE)</f>
        <v>#N/A</v>
      </c>
      <c r="E64" s="78" t="e">
        <f>VLOOKUP(C64,Мандатная!$A$17:$H$153,3,FALSE)</f>
        <v>#N/A</v>
      </c>
      <c r="F64" s="78" t="e">
        <f>VLOOKUP(C64,Мандатная!$A$17:$H$153,5,FALSE)</f>
        <v>#N/A</v>
      </c>
      <c r="G64" s="79"/>
      <c r="H64" s="42"/>
    </row>
    <row r="65" spans="1:8" ht="15.75">
      <c r="A65" s="42"/>
      <c r="B65" s="76">
        <v>5</v>
      </c>
      <c r="C65" s="65"/>
      <c r="D65" s="78" t="e">
        <f>VLOOKUP(C65,Мандатная!$A$17:$H$153,2,FALSE)</f>
        <v>#N/A</v>
      </c>
      <c r="E65" s="78" t="e">
        <f>VLOOKUP(C65,Мандатная!$A$17:$H$153,3,FALSE)</f>
        <v>#N/A</v>
      </c>
      <c r="F65" s="78" t="e">
        <f>VLOOKUP(C65,Мандатная!$A$17:$H$153,5,FALSE)</f>
        <v>#N/A</v>
      </c>
      <c r="G65" s="79"/>
      <c r="H65" s="42"/>
    </row>
    <row r="66" spans="1:8" ht="15.75">
      <c r="A66" s="42"/>
      <c r="B66" s="76">
        <v>6</v>
      </c>
      <c r="C66" s="65"/>
      <c r="D66" s="78" t="e">
        <f>VLOOKUP(C66,Мандатная!$A$17:$H$153,2,FALSE)</f>
        <v>#N/A</v>
      </c>
      <c r="E66" s="78" t="e">
        <f>VLOOKUP(C66,Мандатная!$A$17:$H$153,3,FALSE)</f>
        <v>#N/A</v>
      </c>
      <c r="F66" s="78" t="e">
        <f>VLOOKUP(C66,Мандатная!$A$17:$H$153,5,FALSE)</f>
        <v>#N/A</v>
      </c>
      <c r="G66" s="79"/>
      <c r="H66" s="42"/>
    </row>
    <row r="67" spans="1:8" ht="15.75">
      <c r="A67" s="42"/>
      <c r="B67" s="76">
        <v>7</v>
      </c>
      <c r="C67" s="65"/>
      <c r="D67" s="78" t="e">
        <f>VLOOKUP(C67,Мандатная!$A$17:$H$153,2,FALSE)</f>
        <v>#N/A</v>
      </c>
      <c r="E67" s="78" t="e">
        <f>VLOOKUP(C67,Мандатная!$A$17:$H$153,3,FALSE)</f>
        <v>#N/A</v>
      </c>
      <c r="F67" s="78" t="e">
        <f>VLOOKUP(C67,Мандатная!$A$17:$H$153,5,FALSE)</f>
        <v>#N/A</v>
      </c>
      <c r="G67" s="79"/>
      <c r="H67" s="42"/>
    </row>
    <row r="68" spans="1:8" ht="15.75">
      <c r="A68" s="42"/>
      <c r="B68" s="76"/>
      <c r="C68" s="65"/>
      <c r="D68" s="78"/>
      <c r="E68" s="78"/>
      <c r="F68" s="78"/>
      <c r="G68" s="79"/>
      <c r="H68" s="42"/>
    </row>
    <row r="69" spans="1:8" ht="15.75">
      <c r="A69" s="42"/>
      <c r="B69" s="76"/>
      <c r="C69" s="65"/>
      <c r="D69" s="78"/>
      <c r="E69" s="78"/>
      <c r="F69" s="78"/>
      <c r="G69" s="79"/>
      <c r="H69" s="42"/>
    </row>
    <row r="70" spans="1:8" ht="15.75">
      <c r="A70" s="42"/>
      <c r="B70" s="76"/>
      <c r="C70" s="65"/>
      <c r="D70" s="78"/>
      <c r="E70" s="78"/>
      <c r="F70" s="78"/>
      <c r="G70" s="79"/>
      <c r="H70" s="42"/>
    </row>
    <row r="71" spans="1:8" ht="15.75">
      <c r="A71" s="42"/>
      <c r="B71" s="72"/>
      <c r="C71" s="81"/>
      <c r="D71" s="75"/>
      <c r="E71" s="42"/>
      <c r="F71" s="42"/>
      <c r="G71" s="79"/>
      <c r="H71" s="42"/>
    </row>
    <row r="72" spans="1:8" ht="15.75">
      <c r="A72" s="96" t="s">
        <v>412</v>
      </c>
      <c r="B72" s="42"/>
      <c r="C72" s="42"/>
      <c r="D72" s="42"/>
      <c r="E72" s="42"/>
      <c r="F72" s="83" t="e">
        <f>'[1]Мандатная'!$H$113</f>
        <v>#REF!</v>
      </c>
      <c r="G72" s="79"/>
      <c r="H72" s="42"/>
    </row>
  </sheetData>
  <sheetProtection selectLockedCells="1" selectUnlockedCells="1"/>
  <mergeCells count="4">
    <mergeCell ref="A1:H1"/>
    <mergeCell ref="A3:H3"/>
    <mergeCell ref="A5:H5"/>
    <mergeCell ref="A7:H7"/>
  </mergeCells>
  <printOptions/>
  <pageMargins left="0.5902777777777778" right="0.39375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.375" style="0" customWidth="1"/>
    <col min="2" max="2" width="16.75390625" style="0" customWidth="1"/>
    <col min="3" max="3" width="0" style="0" hidden="1" customWidth="1"/>
    <col min="4" max="4" width="18.00390625" style="0" customWidth="1"/>
    <col min="5" max="5" width="9.625" style="0" customWidth="1"/>
    <col min="7" max="7" width="6.75390625" style="0" customWidth="1"/>
    <col min="13" max="13" width="7.375" style="0" customWidth="1"/>
  </cols>
  <sheetData>
    <row r="1" spans="1:7" ht="15.75">
      <c r="A1" s="152" t="s">
        <v>501</v>
      </c>
      <c r="B1" s="152"/>
      <c r="C1" s="152"/>
      <c r="D1" s="152"/>
      <c r="E1" s="152"/>
      <c r="F1" s="152"/>
      <c r="G1" s="152"/>
    </row>
    <row r="3" spans="1:7" ht="15.75">
      <c r="A3" s="152" t="s">
        <v>502</v>
      </c>
      <c r="B3" s="152"/>
      <c r="C3" s="152"/>
      <c r="D3" s="152"/>
      <c r="E3" s="152"/>
      <c r="F3" s="152"/>
      <c r="G3" s="152"/>
    </row>
    <row r="5" spans="1:10" ht="12.75" customHeight="1">
      <c r="A5" s="168" t="s">
        <v>9</v>
      </c>
      <c r="B5" s="169" t="s">
        <v>10</v>
      </c>
      <c r="C5" s="169" t="s">
        <v>11</v>
      </c>
      <c r="D5" s="170" t="s">
        <v>13</v>
      </c>
      <c r="E5" s="167" t="s">
        <v>404</v>
      </c>
      <c r="F5" s="167" t="s">
        <v>416</v>
      </c>
      <c r="G5" s="167" t="s">
        <v>417</v>
      </c>
      <c r="H5" s="167" t="s">
        <v>418</v>
      </c>
      <c r="I5" s="167" t="s">
        <v>419</v>
      </c>
      <c r="J5" s="168" t="s">
        <v>9</v>
      </c>
    </row>
    <row r="6" spans="1:10" ht="23.25" customHeight="1">
      <c r="A6" s="168"/>
      <c r="B6" s="169"/>
      <c r="C6" s="169"/>
      <c r="D6" s="170"/>
      <c r="E6" s="167"/>
      <c r="F6" s="167"/>
      <c r="G6" s="167"/>
      <c r="H6" s="167"/>
      <c r="I6" s="167"/>
      <c r="J6" s="168"/>
    </row>
    <row r="7" spans="1:10" ht="14.25">
      <c r="A7" s="97" t="s">
        <v>109</v>
      </c>
      <c r="B7" s="11" t="str">
        <f>VLOOKUP(A7,Мандатная!$A$17:$H$151,2,FALSE)</f>
        <v>Каширин </v>
      </c>
      <c r="C7" s="11" t="str">
        <f>VLOOKUP(A7,Мандатная!$A$17:$H$151,3,FALSE)</f>
        <v>Дмитрий</v>
      </c>
      <c r="D7" s="11" t="str">
        <f>VLOOKUP(A7,Мандатная!$A$17:$H$151,5,FALSE)</f>
        <v>Екатеринбург-1</v>
      </c>
      <c r="E7" s="65" t="s">
        <v>503</v>
      </c>
      <c r="F7" s="98">
        <f>VLOOKUP(E7,ТБег!$A$4:$B$873,2)</f>
        <v>978</v>
      </c>
      <c r="G7" s="12">
        <f>RANK(F7,$F$7:$F$86,0)</f>
        <v>15</v>
      </c>
      <c r="H7" s="11"/>
      <c r="J7" s="97" t="s">
        <v>109</v>
      </c>
    </row>
    <row r="8" spans="1:10" ht="14.25">
      <c r="A8" s="97" t="s">
        <v>115</v>
      </c>
      <c r="B8" s="11" t="str">
        <f>VLOOKUP(A8,Мандатная!$A$17:$H$151,2,FALSE)</f>
        <v>Чеботин </v>
      </c>
      <c r="C8" s="11" t="str">
        <f>VLOOKUP(A8,Мандатная!$A$17:$H$151,3,FALSE)</f>
        <v>Лев</v>
      </c>
      <c r="D8" s="11">
        <f>VLOOKUP(A8,Мандатная!$A$17:$H$151,5,FALSE)</f>
        <v>0</v>
      </c>
      <c r="E8" s="65" t="s">
        <v>504</v>
      </c>
      <c r="F8" s="98">
        <f>VLOOKUP(E8,ТБег!$A$4:$B$873,2)</f>
        <v>949</v>
      </c>
      <c r="G8" s="12">
        <f>RANK(F8,$F$7:$F$86,0)</f>
        <v>25</v>
      </c>
      <c r="H8" s="11"/>
      <c r="J8" s="97" t="s">
        <v>115</v>
      </c>
    </row>
    <row r="9" spans="1:10" ht="14.25">
      <c r="A9" s="97" t="s">
        <v>119</v>
      </c>
      <c r="B9" s="11" t="str">
        <f>VLOOKUP(A9,Мандатная!$A$17:$H$151,2,FALSE)</f>
        <v>Вострецов </v>
      </c>
      <c r="C9" s="11" t="str">
        <f>VLOOKUP(A9,Мандатная!$A$17:$H$151,3,FALSE)</f>
        <v>Ярослав</v>
      </c>
      <c r="D9" s="11">
        <f>VLOOKUP(A9,Мандатная!$A$17:$H$151,5,FALSE)</f>
        <v>0</v>
      </c>
      <c r="E9" s="65" t="s">
        <v>505</v>
      </c>
      <c r="F9" s="98">
        <f>VLOOKUP(E9,ТБег!$A$4:$B$873,2)</f>
        <v>981</v>
      </c>
      <c r="G9" s="12">
        <f>RANK(F9,$F$7:$F$86,0)</f>
        <v>13</v>
      </c>
      <c r="H9" s="11"/>
      <c r="J9" s="97" t="s">
        <v>119</v>
      </c>
    </row>
    <row r="10" spans="1:10" ht="14.25">
      <c r="A10" s="97" t="s">
        <v>123</v>
      </c>
      <c r="B10" t="str">
        <f>VLOOKUP(A10,Мандатная!$A$17:$H$151,2,FALSE)</f>
        <v>Димов </v>
      </c>
      <c r="C10" t="str">
        <f>VLOOKUP(A10,Мандатная!$A$17:$H$151,3,FALSE)</f>
        <v>Даниил</v>
      </c>
      <c r="D10">
        <f>VLOOKUP(A10,Мандатная!$A$17:$H$151,5,FALSE)</f>
        <v>0</v>
      </c>
      <c r="E10" s="65" t="s">
        <v>506</v>
      </c>
      <c r="F10" s="98">
        <f>VLOOKUP(E10,ТБег!$A$4:$B$873,2)</f>
        <v>994</v>
      </c>
      <c r="G10" s="12">
        <f>RANK(F10,$F$7:$F$86,0)</f>
        <v>8</v>
      </c>
      <c r="J10" s="97" t="s">
        <v>123</v>
      </c>
    </row>
    <row r="11" spans="1:10" ht="15.75">
      <c r="A11" s="99" t="s">
        <v>424</v>
      </c>
      <c r="B11" s="100" t="s">
        <v>112</v>
      </c>
      <c r="C11" s="100"/>
      <c r="D11" s="100"/>
      <c r="E11" s="101"/>
      <c r="F11" s="102"/>
      <c r="G11" s="100"/>
      <c r="H11" s="103">
        <f>SUM(F7:F10)</f>
        <v>3902</v>
      </c>
      <c r="I11" s="104">
        <f>RANK(H11,$H$11:$H$84,0)</f>
        <v>3</v>
      </c>
      <c r="J11" s="99" t="s">
        <v>424</v>
      </c>
    </row>
    <row r="12" spans="1:10" ht="14.25">
      <c r="A12" s="97" t="s">
        <v>127</v>
      </c>
      <c r="B12" t="str">
        <f>VLOOKUP(A12,Мандатная!$A$17:$H$151,2,FALSE)</f>
        <v>Деев</v>
      </c>
      <c r="C12" t="str">
        <f>VLOOKUP(A12,Мандатная!$A$17:$H$151,3,FALSE)</f>
        <v>Максим</v>
      </c>
      <c r="D12" t="str">
        <f>VLOOKUP(A12,Мандатная!$A$17:$H$151,5,FALSE)</f>
        <v>Воронеж-1</v>
      </c>
      <c r="E12" s="65" t="s">
        <v>507</v>
      </c>
      <c r="F12" s="98">
        <f>VLOOKUP(E12,ТБег!$A$4:$B$873,2)</f>
        <v>930</v>
      </c>
      <c r="G12" s="12">
        <f>RANK(F12,$F$7:$F$86,0)</f>
        <v>30</v>
      </c>
      <c r="J12" s="97" t="s">
        <v>127</v>
      </c>
    </row>
    <row r="13" spans="1:10" ht="14.25">
      <c r="A13" s="97" t="s">
        <v>132</v>
      </c>
      <c r="B13" t="str">
        <f>VLOOKUP(A13,Мандатная!$A$17:$H$151,2,FALSE)</f>
        <v>Журавков</v>
      </c>
      <c r="C13" t="str">
        <f>VLOOKUP(A13,Мандатная!$A$17:$H$151,3,FALSE)</f>
        <v>Илья</v>
      </c>
      <c r="D13">
        <f>VLOOKUP(A13,Мандатная!$A$17:$H$151,5,FALSE)</f>
        <v>0</v>
      </c>
      <c r="E13" s="65" t="s">
        <v>508</v>
      </c>
      <c r="F13" s="98">
        <f>VLOOKUP(E13,ТБег!$A$4:$B$873,2)</f>
        <v>1012</v>
      </c>
      <c r="G13" s="12">
        <f>RANK(F13,$F$7:$F$86,0)</f>
        <v>2</v>
      </c>
      <c r="J13" s="97" t="s">
        <v>132</v>
      </c>
    </row>
    <row r="14" spans="1:10" ht="14.25">
      <c r="A14" s="97" t="s">
        <v>137</v>
      </c>
      <c r="B14" t="str">
        <f>VLOOKUP(A14,Мандатная!$A$17:$H$151,2,FALSE)</f>
        <v>Пирожков</v>
      </c>
      <c r="C14" t="str">
        <f>VLOOKUP(A14,Мандатная!$A$17:$H$151,3,FALSE)</f>
        <v>Пётр</v>
      </c>
      <c r="D14">
        <f>VLOOKUP(A14,Мандатная!$A$17:$H$151,5,FALSE)</f>
        <v>0</v>
      </c>
      <c r="E14" s="65" t="s">
        <v>509</v>
      </c>
      <c r="F14" s="98">
        <f>VLOOKUP(E14,ТБег!$A$4:$B$873,2)</f>
        <v>951</v>
      </c>
      <c r="G14" s="12">
        <f>RANK(F14,$F$7:$F$86,0)</f>
        <v>24</v>
      </c>
      <c r="J14" s="97" t="s">
        <v>137</v>
      </c>
    </row>
    <row r="15" spans="1:10" ht="14.25">
      <c r="A15" s="97" t="s">
        <v>141</v>
      </c>
      <c r="B15" t="str">
        <f>VLOOKUP(A15,Мандатная!$A$17:$H$151,2,FALSE)</f>
        <v>Крючков </v>
      </c>
      <c r="C15" t="str">
        <f>VLOOKUP(A15,Мандатная!$A$17:$H$151,3,FALSE)</f>
        <v>Даниил</v>
      </c>
      <c r="D15">
        <f>VLOOKUP(A15,Мандатная!$A$17:$H$151,5,FALSE)</f>
        <v>0</v>
      </c>
      <c r="E15" s="65" t="s">
        <v>510</v>
      </c>
      <c r="F15" s="98">
        <f>VLOOKUP(E15,ТБег!$A$4:$B$873,2)</f>
        <v>958</v>
      </c>
      <c r="G15" s="12">
        <f>RANK(F15,$F$7:$F$86,0)</f>
        <v>20</v>
      </c>
      <c r="J15" s="97" t="s">
        <v>141</v>
      </c>
    </row>
    <row r="16" spans="1:10" ht="15.75">
      <c r="A16" s="99" t="s">
        <v>429</v>
      </c>
      <c r="B16" s="100" t="s">
        <v>130</v>
      </c>
      <c r="C16" s="100"/>
      <c r="D16" s="100"/>
      <c r="E16" s="101"/>
      <c r="F16" s="102"/>
      <c r="G16" s="100"/>
      <c r="H16" s="103">
        <f>SUM(F12:F15)</f>
        <v>3851</v>
      </c>
      <c r="I16" s="104">
        <f>RANK(H16,$H$11:$H$84,0)</f>
        <v>4</v>
      </c>
      <c r="J16" s="99" t="s">
        <v>429</v>
      </c>
    </row>
    <row r="17" spans="1:10" ht="14.25">
      <c r="A17" s="97" t="s">
        <v>144</v>
      </c>
      <c r="B17" t="str">
        <f>VLOOKUP(A17,Мандатная!$A$17:$H$151,2,FALSE)</f>
        <v>Конеев </v>
      </c>
      <c r="C17" t="str">
        <f>VLOOKUP(A17,Мандатная!$A$17:$H$151,3,FALSE)</f>
        <v>Павел </v>
      </c>
      <c r="D17" t="str">
        <f>VLOOKUP(A17,Мандатная!$A$17:$H$151,5,FALSE)</f>
        <v>Астрахань-1</v>
      </c>
      <c r="E17" s="65" t="s">
        <v>511</v>
      </c>
      <c r="F17" s="98">
        <f>VLOOKUP(E17,ТБег!$A$4:$B$873,2)</f>
        <v>915</v>
      </c>
      <c r="G17" s="12">
        <f>RANK(F17,$F$7:$F$86,0)</f>
        <v>36</v>
      </c>
      <c r="J17" s="97" t="s">
        <v>144</v>
      </c>
    </row>
    <row r="18" spans="1:10" ht="14.25">
      <c r="A18" s="97" t="s">
        <v>150</v>
      </c>
      <c r="B18" t="str">
        <f>VLOOKUP(A18,Мандатная!$A$17:$H$151,2,FALSE)</f>
        <v>Латышов </v>
      </c>
      <c r="C18" t="str">
        <f>VLOOKUP(A18,Мандатная!$A$17:$H$151,3,FALSE)</f>
        <v>Никита</v>
      </c>
      <c r="D18">
        <f>VLOOKUP(A18,Мандатная!$A$17:$H$151,5,FALSE)</f>
        <v>0</v>
      </c>
      <c r="E18" s="65" t="s">
        <v>512</v>
      </c>
      <c r="F18" s="98">
        <f>VLOOKUP(E18,ТБег!$A$4:$B$873,2)</f>
        <v>990</v>
      </c>
      <c r="G18" s="12">
        <f>RANK(F18,$F$7:$F$86,0)</f>
        <v>10</v>
      </c>
      <c r="J18" s="97" t="s">
        <v>150</v>
      </c>
    </row>
    <row r="19" spans="1:10" ht="14.25">
      <c r="A19" s="97" t="s">
        <v>154</v>
      </c>
      <c r="B19" t="str">
        <f>VLOOKUP(A19,Мандатная!$A$17:$H$151,2,FALSE)</f>
        <v>Джумангазиев </v>
      </c>
      <c r="C19" t="str">
        <f>VLOOKUP(A19,Мандатная!$A$17:$H$151,3,FALSE)</f>
        <v>Данияр</v>
      </c>
      <c r="D19">
        <f>VLOOKUP(A19,Мандатная!$A$17:$H$151,5,FALSE)</f>
        <v>0</v>
      </c>
      <c r="E19" s="65" t="s">
        <v>513</v>
      </c>
      <c r="F19" s="98">
        <f>VLOOKUP(E19,ТБег!$A$4:$B$873,2)</f>
        <v>709</v>
      </c>
      <c r="G19" s="12">
        <f>RANK(F19,$F$7:$F$86,0)</f>
        <v>59</v>
      </c>
      <c r="J19" s="97" t="s">
        <v>154</v>
      </c>
    </row>
    <row r="20" spans="1:10" ht="14.25">
      <c r="A20" s="97" t="s">
        <v>160</v>
      </c>
      <c r="B20" t="str">
        <f>VLOOKUP(A20,Мандатная!$A$17:$H$151,2,FALSE)</f>
        <v>Манякин </v>
      </c>
      <c r="C20" t="str">
        <f>VLOOKUP(A20,Мандатная!$A$17:$H$151,3,FALSE)</f>
        <v>Николай</v>
      </c>
      <c r="D20">
        <f>VLOOKUP(A20,Мандатная!$A$17:$H$151,5,FALSE)</f>
        <v>0</v>
      </c>
      <c r="E20" s="65" t="s">
        <v>436</v>
      </c>
      <c r="F20" s="98">
        <f>VLOOKUP(E20,ТБег!$A$4:$B$873,2)</f>
        <v>910</v>
      </c>
      <c r="G20" s="12">
        <f>RANK(F20,$F$7:$F$86,0)</f>
        <v>38</v>
      </c>
      <c r="J20" s="97" t="s">
        <v>160</v>
      </c>
    </row>
    <row r="21" spans="1:10" ht="15.75">
      <c r="A21" s="99" t="s">
        <v>434</v>
      </c>
      <c r="B21" s="100" t="s">
        <v>148</v>
      </c>
      <c r="C21" s="100"/>
      <c r="D21" s="100"/>
      <c r="E21" s="101"/>
      <c r="F21" s="102"/>
      <c r="G21" s="100"/>
      <c r="H21" s="103">
        <f>SUM(F17:F20)</f>
        <v>3524</v>
      </c>
      <c r="I21" s="104">
        <f>RANK(H21,$H$11:$H$84,0)</f>
        <v>11</v>
      </c>
      <c r="J21" s="99" t="s">
        <v>434</v>
      </c>
    </row>
    <row r="22" spans="1:10" ht="14.25">
      <c r="A22" s="97" t="s">
        <v>164</v>
      </c>
      <c r="B22" t="str">
        <f>VLOOKUP(A22,Мандатная!$A$17:$H$151,2,FALSE)</f>
        <v>Якунин</v>
      </c>
      <c r="C22" s="11" t="str">
        <f>VLOOKUP(A22,Мандатная!$A$17:$H$151,3,FALSE)</f>
        <v>Дмитрий</v>
      </c>
      <c r="D22" s="11" t="str">
        <f>VLOOKUP(A22,Мандатная!$A$17:$H$151,5,FALSE)</f>
        <v>Ульяновск-1</v>
      </c>
      <c r="E22" s="65" t="s">
        <v>514</v>
      </c>
      <c r="F22" s="98">
        <f>VLOOKUP(E22,ТБег!$A$4:$B$873,2)</f>
        <v>952</v>
      </c>
      <c r="G22" s="12">
        <f>RANK(F22,$F$7:$F$86,0)</f>
        <v>23</v>
      </c>
      <c r="J22" s="97" t="s">
        <v>164</v>
      </c>
    </row>
    <row r="23" spans="1:10" ht="14.25">
      <c r="A23" s="97" t="s">
        <v>169</v>
      </c>
      <c r="B23" t="str">
        <f>VLOOKUP(A23,Мандатная!$A$17:$H$151,2,FALSE)</f>
        <v>Турчин</v>
      </c>
      <c r="C23" s="11" t="str">
        <f>VLOOKUP(A23,Мандатная!$A$17:$H$151,3,FALSE)</f>
        <v>Дмитрий</v>
      </c>
      <c r="D23" s="11">
        <f>VLOOKUP(A23,Мандатная!$A$17:$H$151,5,FALSE)</f>
        <v>0</v>
      </c>
      <c r="E23" s="65" t="s">
        <v>515</v>
      </c>
      <c r="F23" s="98">
        <f>VLOOKUP(E23,ТБег!$A$4:$B$873,2)</f>
        <v>973</v>
      </c>
      <c r="G23" s="12">
        <f>RANK(F23,$F$7:$F$86,0)</f>
        <v>16</v>
      </c>
      <c r="J23" s="97" t="s">
        <v>169</v>
      </c>
    </row>
    <row r="24" spans="1:10" ht="14.25">
      <c r="A24" s="97" t="s">
        <v>172</v>
      </c>
      <c r="B24" t="str">
        <f>VLOOKUP(A24,Мандатная!$A$17:$H$151,2,FALSE)</f>
        <v>Нигматуллин</v>
      </c>
      <c r="C24" s="11" t="str">
        <f>VLOOKUP(A24,Мандатная!$A$17:$H$151,3,FALSE)</f>
        <v>Айдар</v>
      </c>
      <c r="D24" s="11">
        <f>VLOOKUP(A24,Мандатная!$A$17:$H$151,5,FALSE)</f>
        <v>0</v>
      </c>
      <c r="E24" s="65" t="s">
        <v>516</v>
      </c>
      <c r="F24" s="98">
        <f>VLOOKUP(E24,ТБег!$A$4:$B$873,2)</f>
        <v>1020</v>
      </c>
      <c r="G24" s="12">
        <f>RANK(F24,$F$7:$F$86,0)</f>
        <v>1</v>
      </c>
      <c r="J24" s="97" t="s">
        <v>172</v>
      </c>
    </row>
    <row r="25" spans="1:10" ht="14.25">
      <c r="A25" s="97" t="s">
        <v>177</v>
      </c>
      <c r="B25" t="str">
        <f>VLOOKUP(A25,Мандатная!$A$17:$H$151,2,FALSE)</f>
        <v>Хаяров</v>
      </c>
      <c r="C25" s="11" t="str">
        <f>VLOOKUP(A25,Мандатная!$A$17:$H$151,3,FALSE)</f>
        <v>Айдар</v>
      </c>
      <c r="D25" s="11">
        <f>VLOOKUP(A25,Мандатная!$A$17:$H$151,5,FALSE)</f>
        <v>0</v>
      </c>
      <c r="E25" s="65" t="s">
        <v>506</v>
      </c>
      <c r="F25" s="98">
        <f>VLOOKUP(E25,ТБег!$A$4:$B$873,2)</f>
        <v>994</v>
      </c>
      <c r="G25" s="12">
        <f>RANK(F25,$F$7:$F$86,0)</f>
        <v>8</v>
      </c>
      <c r="J25" s="97" t="s">
        <v>177</v>
      </c>
    </row>
    <row r="26" spans="1:10" ht="15.75">
      <c r="A26" s="99" t="s">
        <v>439</v>
      </c>
      <c r="B26" s="100" t="s">
        <v>166</v>
      </c>
      <c r="C26" s="100"/>
      <c r="D26" s="100"/>
      <c r="E26" s="101"/>
      <c r="F26" s="102"/>
      <c r="G26" s="100"/>
      <c r="H26" s="103">
        <f>SUM(F22:F25)</f>
        <v>3939</v>
      </c>
      <c r="I26" s="104">
        <f>RANK(H26,$H$11:$H$84,0)</f>
        <v>1</v>
      </c>
      <c r="J26" s="99" t="s">
        <v>439</v>
      </c>
    </row>
    <row r="27" spans="1:10" ht="15">
      <c r="A27" s="97" t="s">
        <v>182</v>
      </c>
      <c r="B27" s="49" t="s">
        <v>183</v>
      </c>
      <c r="C27" s="11" t="str">
        <f>VLOOKUP(A27,Мандатная!$A$17:$H$151,3,FALSE)</f>
        <v>Александр</v>
      </c>
      <c r="D27" s="11" t="s">
        <v>185</v>
      </c>
      <c r="E27" s="65" t="s">
        <v>515</v>
      </c>
      <c r="F27" s="98">
        <f>VLOOKUP(E27,ТБег!$A$4:$B$873,2)</f>
        <v>973</v>
      </c>
      <c r="G27" s="12">
        <f>RANK(F27,$F$7:$F$86,0)</f>
        <v>16</v>
      </c>
      <c r="J27" s="97" t="s">
        <v>182</v>
      </c>
    </row>
    <row r="28" spans="1:10" ht="15">
      <c r="A28" s="97" t="s">
        <v>187</v>
      </c>
      <c r="B28" s="49" t="s">
        <v>188</v>
      </c>
      <c r="C28" s="11" t="str">
        <f>VLOOKUP(A28,Мандатная!$A$17:$H$151,3,FALSE)</f>
        <v>Георгий</v>
      </c>
      <c r="D28" s="11">
        <f>VLOOKUP(A28,Мандатная!$A$17:$H$151,5,FALSE)</f>
        <v>0</v>
      </c>
      <c r="E28" s="65" t="s">
        <v>517</v>
      </c>
      <c r="F28" s="98">
        <f>VLOOKUP(E28,ТБег!$A$4:$B$873,2)</f>
        <v>985</v>
      </c>
      <c r="G28" s="12">
        <f>RANK(F28,$F$7:$F$86,0)</f>
        <v>12</v>
      </c>
      <c r="J28" s="97" t="s">
        <v>187</v>
      </c>
    </row>
    <row r="29" spans="1:10" ht="15">
      <c r="A29" s="97" t="s">
        <v>191</v>
      </c>
      <c r="B29" s="49" t="s">
        <v>192</v>
      </c>
      <c r="C29" s="11" t="str">
        <f>VLOOKUP(A29,Мандатная!$A$17:$H$151,3,FALSE)</f>
        <v>Кирилл</v>
      </c>
      <c r="D29" s="11">
        <f>VLOOKUP(A29,Мандатная!$A$17:$H$151,5,FALSE)</f>
        <v>0</v>
      </c>
      <c r="E29" s="65" t="s">
        <v>518</v>
      </c>
      <c r="F29" s="98">
        <f>VLOOKUP(E29,ТБег!$A$4:$B$873,2)</f>
        <v>954</v>
      </c>
      <c r="G29" s="12">
        <f>RANK(F29,$F$7:$F$86,0)</f>
        <v>22</v>
      </c>
      <c r="J29" s="97" t="s">
        <v>191</v>
      </c>
    </row>
    <row r="30" spans="1:10" ht="15">
      <c r="A30" s="97" t="s">
        <v>194</v>
      </c>
      <c r="B30" s="49" t="s">
        <v>195</v>
      </c>
      <c r="C30" s="11" t="str">
        <f>VLOOKUP(A30,Мандатная!$A$17:$H$151,3,FALSE)</f>
        <v>Илья</v>
      </c>
      <c r="D30" s="11">
        <f>VLOOKUP(A30,Мандатная!$A$17:$H$151,5,FALSE)</f>
        <v>0</v>
      </c>
      <c r="E30" s="65" t="s">
        <v>442</v>
      </c>
      <c r="F30" s="98">
        <f>VLOOKUP(E30,ТБег!$A$4:$B$873,2)</f>
        <v>931</v>
      </c>
      <c r="G30" s="12">
        <f>RANK(F30,$F$7:$F$86,0)</f>
        <v>28</v>
      </c>
      <c r="J30" s="97" t="s">
        <v>194</v>
      </c>
    </row>
    <row r="31" spans="1:10" ht="15.75">
      <c r="A31" s="99" t="s">
        <v>443</v>
      </c>
      <c r="B31" s="100" t="s">
        <v>185</v>
      </c>
      <c r="C31" s="100"/>
      <c r="D31" s="100"/>
      <c r="E31" s="101"/>
      <c r="F31" s="102"/>
      <c r="G31" s="100"/>
      <c r="H31" s="103">
        <f>SUM(F27:F30)</f>
        <v>3843</v>
      </c>
      <c r="I31" s="104">
        <f>RANK(H31,$H$11:$H$84,0)</f>
        <v>5</v>
      </c>
      <c r="J31" s="99" t="s">
        <v>443</v>
      </c>
    </row>
    <row r="32" spans="1:10" ht="15.75">
      <c r="A32" s="97" t="s">
        <v>198</v>
      </c>
      <c r="B32" s="29" t="s">
        <v>199</v>
      </c>
      <c r="C32" s="11" t="str">
        <f>VLOOKUP(A32,Мандатная!$A$17:$H$151,3,FALSE)</f>
        <v> Кирила</v>
      </c>
      <c r="D32" s="11" t="str">
        <f>VLOOKUP(A32,Мандатная!$A$17:$H$151,5,FALSE)</f>
        <v>Рыбинск-1</v>
      </c>
      <c r="E32" s="65" t="s">
        <v>473</v>
      </c>
      <c r="F32" s="98">
        <f>VLOOKUP(E32,ТБег!$A$4:$B$873,2)</f>
        <v>874</v>
      </c>
      <c r="G32" s="12">
        <f>RANK(F32,$F$7:$F$86,0)</f>
        <v>46</v>
      </c>
      <c r="J32" s="97" t="s">
        <v>198</v>
      </c>
    </row>
    <row r="33" spans="1:10" ht="15.75">
      <c r="A33" s="97" t="s">
        <v>204</v>
      </c>
      <c r="B33" s="29" t="s">
        <v>205</v>
      </c>
      <c r="C33" s="11" t="str">
        <f>VLOOKUP(A33,Мандатная!$A$17:$H$151,3,FALSE)</f>
        <v> Данила</v>
      </c>
      <c r="D33" s="11">
        <f>VLOOKUP(A33,Мандатная!$A$17:$H$151,5,FALSE)</f>
        <v>0</v>
      </c>
      <c r="E33" s="65" t="s">
        <v>519</v>
      </c>
      <c r="F33" s="98">
        <f>VLOOKUP(E33,ТБег!$A$4:$B$873,2)</f>
        <v>969</v>
      </c>
      <c r="G33" s="12">
        <f>RANK(F33,$F$7:$F$86,0)</f>
        <v>18</v>
      </c>
      <c r="J33" s="97" t="s">
        <v>204</v>
      </c>
    </row>
    <row r="34" spans="1:10" ht="15.75">
      <c r="A34" s="97" t="s">
        <v>209</v>
      </c>
      <c r="B34" s="29" t="s">
        <v>210</v>
      </c>
      <c r="C34" s="11" t="str">
        <f>VLOOKUP(A34,Мандатная!$A$17:$H$151,3,FALSE)</f>
        <v>Даниил</v>
      </c>
      <c r="D34" s="11">
        <f>VLOOKUP(A34,Мандатная!$A$17:$H$151,5,FALSE)</f>
        <v>0</v>
      </c>
      <c r="E34" s="65" t="s">
        <v>520</v>
      </c>
      <c r="F34" s="98">
        <f>VLOOKUP(E34,ТБег!$A$4:$B$873,2)</f>
        <v>988</v>
      </c>
      <c r="G34" s="12">
        <f>RANK(F34,$F$7:$F$86,0)</f>
        <v>11</v>
      </c>
      <c r="J34" s="97" t="s">
        <v>209</v>
      </c>
    </row>
    <row r="35" spans="1:10" ht="15.75">
      <c r="A35" s="97" t="s">
        <v>214</v>
      </c>
      <c r="B35" s="29" t="s">
        <v>92</v>
      </c>
      <c r="C35" s="11" t="str">
        <f>VLOOKUP(A35,Мандатная!$A$17:$H$151,3,FALSE)</f>
        <v> Артём</v>
      </c>
      <c r="D35" s="11">
        <f>VLOOKUP(A35,Мандатная!$A$17:$H$151,5,FALSE)</f>
        <v>0</v>
      </c>
      <c r="E35" s="65" t="s">
        <v>521</v>
      </c>
      <c r="F35" s="98">
        <f>VLOOKUP(E35,ТБег!$A$4:$B$873,2)</f>
        <v>1002</v>
      </c>
      <c r="G35" s="12">
        <f>RANK(F35,$F$7:$F$86,0)</f>
        <v>3</v>
      </c>
      <c r="J35" s="97" t="s">
        <v>214</v>
      </c>
    </row>
    <row r="36" spans="1:11" ht="15.75">
      <c r="A36" s="99" t="s">
        <v>448</v>
      </c>
      <c r="B36" s="100" t="s">
        <v>202</v>
      </c>
      <c r="C36" s="100"/>
      <c r="D36" s="100"/>
      <c r="E36" s="101"/>
      <c r="F36" s="102"/>
      <c r="G36" s="100"/>
      <c r="H36" s="103">
        <f>SUM(F32:F35)</f>
        <v>3833</v>
      </c>
      <c r="I36" s="104">
        <f>RANK(H36,$H$11:$H$84,0)</f>
        <v>6</v>
      </c>
      <c r="J36" s="99" t="s">
        <v>448</v>
      </c>
      <c r="K36" s="30"/>
    </row>
    <row r="37" spans="1:11" ht="15.75">
      <c r="A37" s="60" t="s">
        <v>217</v>
      </c>
      <c r="B37" s="29" t="s">
        <v>218</v>
      </c>
      <c r="C37" s="11"/>
      <c r="D37" s="105" t="str">
        <f>VLOOKUP(A37,Мандатная!$A$17:$H$151,5,FALSE)</f>
        <v>Новороссийск</v>
      </c>
      <c r="E37" s="65" t="s">
        <v>522</v>
      </c>
      <c r="F37" s="98">
        <f>VLOOKUP(E37,ТБег!$A$4:$B$873,2)</f>
        <v>805</v>
      </c>
      <c r="G37" s="12">
        <f>RANK(F37,$F$7:$F$86,0)</f>
        <v>52</v>
      </c>
      <c r="J37" s="60" t="s">
        <v>217</v>
      </c>
      <c r="K37" s="30"/>
    </row>
    <row r="38" spans="1:10" ht="15.75">
      <c r="A38" s="60" t="s">
        <v>221</v>
      </c>
      <c r="B38" s="29" t="s">
        <v>222</v>
      </c>
      <c r="C38" s="11"/>
      <c r="D38" s="15">
        <f>VLOOKUP(A38,Мандатная!$A$17:$H$151,5,FALSE)</f>
        <v>0</v>
      </c>
      <c r="E38" s="65" t="s">
        <v>523</v>
      </c>
      <c r="F38" s="98">
        <f>VLOOKUP(E38,ТБег!$A$4:$B$873,2)</f>
        <v>807</v>
      </c>
      <c r="G38" s="12">
        <f>RANK(F38,$F$7:$F$86,0)</f>
        <v>51</v>
      </c>
      <c r="J38" s="60" t="s">
        <v>221</v>
      </c>
    </row>
    <row r="39" spans="1:10" ht="15.75">
      <c r="A39" s="60" t="s">
        <v>225</v>
      </c>
      <c r="B39" s="29" t="s">
        <v>226</v>
      </c>
      <c r="C39" s="11"/>
      <c r="D39" s="11">
        <f>VLOOKUP(A39,Мандатная!$A$17:$H$151,5,FALSE)</f>
        <v>0</v>
      </c>
      <c r="E39" s="65" t="s">
        <v>524</v>
      </c>
      <c r="F39" s="98">
        <f>VLOOKUP(E39,ТБег!$A$4:$B$873,2)</f>
        <v>912</v>
      </c>
      <c r="G39" s="12">
        <f>RANK(F39,$F$7:$F$86,0)</f>
        <v>37</v>
      </c>
      <c r="J39" s="60" t="s">
        <v>225</v>
      </c>
    </row>
    <row r="40" spans="1:10" ht="15.75">
      <c r="A40" s="60" t="s">
        <v>227</v>
      </c>
      <c r="B40" s="29" t="s">
        <v>228</v>
      </c>
      <c r="C40" s="11"/>
      <c r="D40" s="11">
        <f>VLOOKUP(A40,Мандатная!$A$17:$H$151,5,FALSE)</f>
        <v>0</v>
      </c>
      <c r="E40" s="65" t="s">
        <v>525</v>
      </c>
      <c r="F40" s="98">
        <f>VLOOKUP(E40,ТБег!$A$4:$B$873,2)</f>
        <v>642</v>
      </c>
      <c r="G40" s="12">
        <f>RANK(F40,$F$7:$F$86,0)</f>
        <v>62</v>
      </c>
      <c r="J40" s="60" t="s">
        <v>227</v>
      </c>
    </row>
    <row r="41" spans="1:11" ht="15.75">
      <c r="A41" s="99" t="s">
        <v>453</v>
      </c>
      <c r="B41" s="100" t="s">
        <v>232</v>
      </c>
      <c r="C41" s="100"/>
      <c r="D41" s="100"/>
      <c r="E41" s="101"/>
      <c r="F41" s="102"/>
      <c r="G41" s="100"/>
      <c r="H41" s="103">
        <f>SUM(F37:F40)</f>
        <v>3166</v>
      </c>
      <c r="I41" s="104">
        <f>RANK(H41,$H$11:$H$84,0)</f>
        <v>13</v>
      </c>
      <c r="J41" s="99" t="s">
        <v>453</v>
      </c>
      <c r="K41" s="30"/>
    </row>
    <row r="42" spans="1:10" ht="12.75">
      <c r="A42" s="65" t="s">
        <v>230</v>
      </c>
      <c r="B42" s="11" t="str">
        <f>VLOOKUP(A42,Мандатная!$A$17:$H$151,2,FALSE)</f>
        <v>Дроздов </v>
      </c>
      <c r="C42" s="11"/>
      <c r="D42" s="105" t="str">
        <f>VLOOKUP(A42,Мандатная!$A$17:$H$151,5,FALSE)</f>
        <v>Астрахань-2</v>
      </c>
      <c r="E42" s="65" t="s">
        <v>526</v>
      </c>
      <c r="F42" s="98">
        <f>VLOOKUP(E42,ТБег!$A$4:$B$873,2)</f>
        <v>850</v>
      </c>
      <c r="G42" s="12">
        <f>RANK(F42,$F$7:$F$86,0)</f>
        <v>47</v>
      </c>
      <c r="J42" s="65" t="s">
        <v>230</v>
      </c>
    </row>
    <row r="43" spans="1:10" ht="12.75">
      <c r="A43" s="65" t="s">
        <v>235</v>
      </c>
      <c r="B43" s="11" t="str">
        <f>VLOOKUP(A43,Мандатная!$A$17:$H$151,2,FALSE)</f>
        <v>Мотузов</v>
      </c>
      <c r="C43" s="11"/>
      <c r="D43" s="15">
        <f>VLOOKUP(A43,Мандатная!$A$17:$H$151,5,FALSE)</f>
        <v>0</v>
      </c>
      <c r="E43" s="65" t="s">
        <v>455</v>
      </c>
      <c r="F43" s="98">
        <f>VLOOKUP(E43,ТБег!$A$4:$B$873,2)</f>
        <v>804</v>
      </c>
      <c r="G43" s="12">
        <f>RANK(F43,$F$7:$F$86,0)</f>
        <v>53</v>
      </c>
      <c r="J43" s="65" t="s">
        <v>235</v>
      </c>
    </row>
    <row r="44" spans="1:10" ht="12.75">
      <c r="A44" s="65" t="s">
        <v>239</v>
      </c>
      <c r="B44" s="11" t="str">
        <f>VLOOKUP(A44,Мандатная!$A$17:$H$151,2,FALSE)</f>
        <v>Покутний</v>
      </c>
      <c r="C44" s="11"/>
      <c r="D44" s="11">
        <f>VLOOKUP(A44,Мандатная!$A$17:$H$151,5,FALSE)</f>
        <v>0</v>
      </c>
      <c r="E44" s="65" t="s">
        <v>455</v>
      </c>
      <c r="F44" s="98">
        <f>VLOOKUP(E44,ТБег!$A$4:$B$873,2)</f>
        <v>804</v>
      </c>
      <c r="G44" s="12">
        <f>RANK(F44,$F$7:$F$86,0)</f>
        <v>53</v>
      </c>
      <c r="J44" s="65" t="s">
        <v>239</v>
      </c>
    </row>
    <row r="45" spans="1:10" ht="12.75">
      <c r="A45" s="65" t="s">
        <v>243</v>
      </c>
      <c r="B45" s="11" t="str">
        <f>VLOOKUP(A45,Мандатная!$A$17:$H$151,2,FALSE)</f>
        <v>Курбатов </v>
      </c>
      <c r="C45" s="11"/>
      <c r="D45" s="11">
        <f>VLOOKUP(A45,Мандатная!$A$17:$H$151,5,FALSE)</f>
        <v>0</v>
      </c>
      <c r="E45" s="65" t="s">
        <v>527</v>
      </c>
      <c r="F45" s="98">
        <f>VLOOKUP(E45,ТБег!$A$4:$B$873,2)</f>
        <v>595</v>
      </c>
      <c r="G45" s="12">
        <f>RANK(F45,$F$7:$F$86,0)</f>
        <v>63</v>
      </c>
      <c r="J45" s="65" t="s">
        <v>243</v>
      </c>
    </row>
    <row r="46" spans="1:11" ht="15.75">
      <c r="A46" s="99" t="s">
        <v>458</v>
      </c>
      <c r="B46" s="100" t="s">
        <v>232</v>
      </c>
      <c r="C46" s="100"/>
      <c r="D46" s="100"/>
      <c r="E46" s="101"/>
      <c r="F46" s="102"/>
      <c r="G46" s="100"/>
      <c r="H46" s="103">
        <f>SUM(F42:F45)</f>
        <v>3053</v>
      </c>
      <c r="I46" s="104">
        <f>RANK(H46,$H$11:$H$84,0)</f>
        <v>14</v>
      </c>
      <c r="J46" s="99" t="s">
        <v>458</v>
      </c>
      <c r="K46" s="30"/>
    </row>
    <row r="47" spans="1:10" ht="12.75">
      <c r="A47" s="65" t="s">
        <v>247</v>
      </c>
      <c r="B47" s="11" t="str">
        <f>VLOOKUP(A47,Мандатная!$A$17:$H$151,2,FALSE)</f>
        <v>Брусов</v>
      </c>
      <c r="C47" s="11"/>
      <c r="D47" s="105" t="str">
        <f>VLOOKUP(A47,Мандатная!$A$17:$H$151,5,FALSE)</f>
        <v>Рыбинск-2</v>
      </c>
      <c r="E47" s="65" t="s">
        <v>528</v>
      </c>
      <c r="F47" s="98">
        <f>VLOOKUP(E47,ТБег!$A$4:$B$873,2)</f>
        <v>909</v>
      </c>
      <c r="G47" s="12">
        <f>RANK(F47,$F$7:$F$86,0)</f>
        <v>39</v>
      </c>
      <c r="J47" s="65" t="s">
        <v>247</v>
      </c>
    </row>
    <row r="48" spans="1:10" ht="12.75">
      <c r="A48" s="65" t="s">
        <v>253</v>
      </c>
      <c r="B48" s="11" t="str">
        <f>VLOOKUP(A48,Мандатная!$A$17:$H$151,2,FALSE)</f>
        <v>Елкин</v>
      </c>
      <c r="C48" s="11"/>
      <c r="D48" s="15">
        <f>VLOOKUP(A48,Мандатная!$A$17:$H$151,5,FALSE)</f>
        <v>0</v>
      </c>
      <c r="E48" s="65" t="s">
        <v>529</v>
      </c>
      <c r="F48" s="98">
        <f>VLOOKUP(E48,ТБег!$A$4:$B$873,2)</f>
        <v>921</v>
      </c>
      <c r="G48" s="12">
        <f>RANK(F48,$F$7:$F$86,0)</f>
        <v>35</v>
      </c>
      <c r="J48" s="65" t="s">
        <v>253</v>
      </c>
    </row>
    <row r="49" spans="1:10" ht="12.75">
      <c r="A49" s="65" t="s">
        <v>258</v>
      </c>
      <c r="B49" s="11" t="str">
        <f>VLOOKUP(A49,Мандатная!$A$17:$H$151,2,FALSE)</f>
        <v>Румянцев</v>
      </c>
      <c r="C49" s="11"/>
      <c r="D49" s="11">
        <f>VLOOKUP(A49,Мандатная!$A$17:$H$151,5,FALSE)</f>
        <v>0</v>
      </c>
      <c r="E49" s="65" t="s">
        <v>450</v>
      </c>
      <c r="F49" s="98">
        <f>VLOOKUP(E49,ТБег!$A$4:$B$873,2)</f>
        <v>802</v>
      </c>
      <c r="G49" s="12">
        <f>RANK(F49,$F$7:$F$86,0)</f>
        <v>55</v>
      </c>
      <c r="J49" s="65" t="s">
        <v>258</v>
      </c>
    </row>
    <row r="50" spans="1:10" ht="12.75">
      <c r="A50" s="65" t="s">
        <v>262</v>
      </c>
      <c r="B50" s="11" t="str">
        <f>VLOOKUP(A50,Мандатная!$A$17:$H$151,2,FALSE)</f>
        <v>Пугачёв </v>
      </c>
      <c r="C50" s="11"/>
      <c r="D50" s="11">
        <f>VLOOKUP(A50,Мандатная!$A$17:$H$151,5,FALSE)</f>
        <v>0</v>
      </c>
      <c r="E50" s="65" t="s">
        <v>530</v>
      </c>
      <c r="F50" s="98">
        <f>VLOOKUP(E50,ТБег!$A$4:$B$873,2)</f>
        <v>774</v>
      </c>
      <c r="G50" s="12">
        <f>RANK(F50,$F$7:$F$86,0)</f>
        <v>56</v>
      </c>
      <c r="J50" s="65" t="s">
        <v>262</v>
      </c>
    </row>
    <row r="51" spans="1:11" ht="15.75">
      <c r="A51" s="99" t="s">
        <v>463</v>
      </c>
      <c r="B51" s="100" t="s">
        <v>251</v>
      </c>
      <c r="C51" s="100"/>
      <c r="D51" s="100"/>
      <c r="E51" s="101"/>
      <c r="F51" s="102"/>
      <c r="G51" s="100"/>
      <c r="H51" s="103">
        <f>SUM(F47:F50)</f>
        <v>3406</v>
      </c>
      <c r="I51" s="104">
        <f>RANK(H51,$H$11:$H$84,0)</f>
        <v>12</v>
      </c>
      <c r="J51" s="99" t="s">
        <v>463</v>
      </c>
      <c r="K51" s="30"/>
    </row>
    <row r="52" spans="1:10" ht="12.75">
      <c r="A52" s="65" t="s">
        <v>266</v>
      </c>
      <c r="B52" s="11" t="str">
        <f>VLOOKUP(A52,Мандатная!$A$17:$H$151,2,FALSE)</f>
        <v>Псарёв</v>
      </c>
      <c r="C52" s="11"/>
      <c r="D52" s="105" t="str">
        <f>VLOOKUP(A52,Мандатная!$A$17:$H$151,5,FALSE)</f>
        <v>Воронеж-2</v>
      </c>
      <c r="E52" s="65" t="s">
        <v>531</v>
      </c>
      <c r="F52" s="98">
        <f>VLOOKUP(E52,ТБег!$A$4:$B$873,2)</f>
        <v>903</v>
      </c>
      <c r="G52" s="12">
        <f>RANK(F52,$F$7:$F$86,0)</f>
        <v>41</v>
      </c>
      <c r="J52" s="65" t="s">
        <v>266</v>
      </c>
    </row>
    <row r="53" spans="1:10" ht="12.75">
      <c r="A53" s="65" t="s">
        <v>271</v>
      </c>
      <c r="B53" s="11" t="str">
        <f>VLOOKUP(A53,Мандатная!$A$17:$H$151,2,FALSE)</f>
        <v>Мадыкин</v>
      </c>
      <c r="C53" s="11"/>
      <c r="D53" s="15">
        <f>VLOOKUP(A53,Мандатная!$A$17:$H$151,5,FALSE)</f>
        <v>0</v>
      </c>
      <c r="E53" s="65" t="s">
        <v>425</v>
      </c>
      <c r="F53" s="98">
        <f>VLOOKUP(E53,ТБег!$A$4:$B$873,2)</f>
        <v>964</v>
      </c>
      <c r="G53" s="12">
        <f>RANK(F53,$F$7:$F$86,0)</f>
        <v>19</v>
      </c>
      <c r="J53" s="65" t="s">
        <v>271</v>
      </c>
    </row>
    <row r="54" spans="1:10" ht="12.75">
      <c r="A54" s="65" t="s">
        <v>274</v>
      </c>
      <c r="B54" s="11" t="str">
        <f>VLOOKUP(A54,Мандатная!$A$17:$H$151,2,FALSE)</f>
        <v>Гололобов</v>
      </c>
      <c r="C54" s="11"/>
      <c r="D54" s="11">
        <f>VLOOKUP(A54,Мандатная!$A$17:$H$151,5,FALSE)</f>
        <v>0</v>
      </c>
      <c r="E54" s="65" t="s">
        <v>532</v>
      </c>
      <c r="F54" s="98">
        <f>VLOOKUP(E54,ТБег!$A$4:$B$873,2)</f>
        <v>907</v>
      </c>
      <c r="G54" s="12">
        <f>RANK(F54,$F$7:$F$86,0)</f>
        <v>40</v>
      </c>
      <c r="J54" s="65" t="s">
        <v>274</v>
      </c>
    </row>
    <row r="55" spans="1:10" ht="12.75">
      <c r="A55" s="65" t="s">
        <v>279</v>
      </c>
      <c r="B55" s="11" t="str">
        <f>VLOOKUP(A55,Мандатная!$A$17:$H$151,2,FALSE)</f>
        <v>Маликов</v>
      </c>
      <c r="C55" s="11"/>
      <c r="D55" s="11">
        <f>VLOOKUP(A55,Мандатная!$A$17:$H$151,5,FALSE)</f>
        <v>0</v>
      </c>
      <c r="E55" s="65" t="s">
        <v>533</v>
      </c>
      <c r="F55" s="98">
        <f>VLOOKUP(E55,ТБег!$A$4:$B$873,2)</f>
        <v>927</v>
      </c>
      <c r="G55" s="12">
        <f>RANK(F55,$F$7:$F$86,0)</f>
        <v>33</v>
      </c>
      <c r="J55" s="65" t="s">
        <v>279</v>
      </c>
    </row>
    <row r="56" spans="1:11" ht="15.75">
      <c r="A56" s="99" t="s">
        <v>466</v>
      </c>
      <c r="B56" s="100" t="s">
        <v>269</v>
      </c>
      <c r="C56" s="100"/>
      <c r="D56" s="100"/>
      <c r="E56" s="101"/>
      <c r="F56" s="102"/>
      <c r="G56" s="100"/>
      <c r="H56" s="103">
        <f>SUM(F52:F55)</f>
        <v>3701</v>
      </c>
      <c r="I56" s="104">
        <f>RANK(H56,$H$11:$H$84,0)</f>
        <v>7</v>
      </c>
      <c r="J56" s="99" t="s">
        <v>466</v>
      </c>
      <c r="K56" s="30"/>
    </row>
    <row r="57" spans="1:10" ht="12.75">
      <c r="A57" s="65" t="s">
        <v>282</v>
      </c>
      <c r="B57" s="11" t="str">
        <f>VLOOKUP(A57,Мандатная!$A$17:$H$151,2,FALSE)</f>
        <v>Порсев </v>
      </c>
      <c r="C57" s="11"/>
      <c r="D57" s="105" t="str">
        <f>VLOOKUP(A57,Мандатная!$A$17:$H$151,5,FALSE)</f>
        <v>Екатеринбург-2</v>
      </c>
      <c r="E57" s="65" t="s">
        <v>534</v>
      </c>
      <c r="F57" s="98">
        <f>VLOOKUP(E57,ТБег!$A$4:$B$873,2)</f>
        <v>979</v>
      </c>
      <c r="G57" s="12">
        <f>RANK(F57,$F$7:$F$86,0)</f>
        <v>14</v>
      </c>
      <c r="J57" s="65" t="s">
        <v>282</v>
      </c>
    </row>
    <row r="58" spans="1:10" ht="12.75">
      <c r="A58" s="65" t="s">
        <v>286</v>
      </c>
      <c r="B58" s="11" t="str">
        <f>VLOOKUP(A58,Мандатная!$A$17:$H$151,2,FALSE)</f>
        <v>Мутьянов </v>
      </c>
      <c r="C58" s="11"/>
      <c r="D58" s="15">
        <f>VLOOKUP(A58,Мандатная!$A$17:$H$151,5,FALSE)</f>
        <v>0</v>
      </c>
      <c r="E58" s="65" t="s">
        <v>535</v>
      </c>
      <c r="F58" s="98">
        <f>VLOOKUP(E58,ТБег!$A$4:$B$873,2)</f>
        <v>928</v>
      </c>
      <c r="G58" s="12">
        <f>RANK(F58,$F$7:$F$86,0)</f>
        <v>32</v>
      </c>
      <c r="J58" s="65" t="s">
        <v>286</v>
      </c>
    </row>
    <row r="59" spans="1:10" ht="12.75">
      <c r="A59" s="65" t="s">
        <v>289</v>
      </c>
      <c r="B59" s="11" t="str">
        <f>VLOOKUP(A59,Мандатная!$A$17:$H$151,2,FALSE)</f>
        <v>Киприянов </v>
      </c>
      <c r="C59" s="11"/>
      <c r="D59" s="11">
        <f>VLOOKUP(A59,Мандатная!$A$17:$H$151,5,FALSE)</f>
        <v>0</v>
      </c>
      <c r="E59" s="65" t="s">
        <v>536</v>
      </c>
      <c r="F59" s="98">
        <f>VLOOKUP(E59,ТБег!$A$4:$B$873,2)</f>
        <v>999</v>
      </c>
      <c r="G59" s="12">
        <f>RANK(F59,$F$7:$F$86,0)</f>
        <v>4</v>
      </c>
      <c r="J59" s="65" t="s">
        <v>289</v>
      </c>
    </row>
    <row r="60" spans="1:10" ht="12.75">
      <c r="A60" s="65" t="s">
        <v>292</v>
      </c>
      <c r="B60" s="11" t="str">
        <f>VLOOKUP(A60,Мандатная!$A$17:$H$151,2,FALSE)</f>
        <v>Лазаренко </v>
      </c>
      <c r="C60" s="11"/>
      <c r="D60" s="11">
        <f>VLOOKUP(A60,Мандатная!$A$17:$H$151,5,FALSE)</f>
        <v>0</v>
      </c>
      <c r="E60" s="65" t="s">
        <v>536</v>
      </c>
      <c r="F60" s="98">
        <f>VLOOKUP(E60,ТБег!$A$4:$B$873,2)</f>
        <v>999</v>
      </c>
      <c r="G60" s="12">
        <f>RANK(F60,$F$7:$F$86,0)</f>
        <v>4</v>
      </c>
      <c r="J60" s="65" t="s">
        <v>292</v>
      </c>
    </row>
    <row r="61" spans="1:10" ht="15.75">
      <c r="A61" s="99" t="s">
        <v>471</v>
      </c>
      <c r="B61" s="100" t="s">
        <v>284</v>
      </c>
      <c r="C61" s="100"/>
      <c r="D61" s="100"/>
      <c r="E61" s="101"/>
      <c r="F61" s="102"/>
      <c r="G61" s="100"/>
      <c r="H61" s="103">
        <f>SUM(F57:F60)</f>
        <v>3905</v>
      </c>
      <c r="I61" s="104">
        <f>RANK(H61,$H$11:$H$84,0)</f>
        <v>2</v>
      </c>
      <c r="J61" s="99" t="s">
        <v>471</v>
      </c>
    </row>
    <row r="62" spans="1:10" ht="14.25">
      <c r="A62" s="97" t="s">
        <v>297</v>
      </c>
      <c r="B62" s="11" t="str">
        <f>VLOOKUP(A62,Мандатная!$A$17:$H$151,2,FALSE)</f>
        <v>Куренков</v>
      </c>
      <c r="C62" s="11" t="str">
        <f>VLOOKUP(A62,Мандатная!$A$17:$H$151,3,FALSE)</f>
        <v>Илья</v>
      </c>
      <c r="D62" s="11" t="str">
        <f>VLOOKUP(A62,Мандатная!$A$17:$H$151,5,FALSE)</f>
        <v>Ульяновск-2</v>
      </c>
      <c r="E62" s="65" t="s">
        <v>507</v>
      </c>
      <c r="F62" s="98">
        <f>VLOOKUP(E62,ТБег!$A$4:$B$873,2)</f>
        <v>930</v>
      </c>
      <c r="G62" s="12">
        <f>RANK(F62,$F$7:$F$86,0)</f>
        <v>30</v>
      </c>
      <c r="H62" s="11"/>
      <c r="J62" s="97" t="s">
        <v>297</v>
      </c>
    </row>
    <row r="63" spans="1:10" ht="14.25">
      <c r="A63" s="97" t="s">
        <v>303</v>
      </c>
      <c r="B63" s="11" t="str">
        <f>VLOOKUP(A63,Мандатная!$A$17:$H$151,2,FALSE)</f>
        <v>Пазушкин</v>
      </c>
      <c r="C63" s="11" t="str">
        <f>VLOOKUP(A63,Мандатная!$A$17:$H$151,3,FALSE)</f>
        <v>Илья</v>
      </c>
      <c r="D63" s="11">
        <f>VLOOKUP(A63,Мандатная!$A$17:$H$151,5,FALSE)</f>
        <v>0</v>
      </c>
      <c r="E63" s="65" t="s">
        <v>427</v>
      </c>
      <c r="F63" s="98">
        <f>VLOOKUP(E63,ТБег!$A$4:$B$873,2)</f>
        <v>843</v>
      </c>
      <c r="G63" s="12">
        <f>RANK(F63,$F$7:$F$86,0)</f>
        <v>49</v>
      </c>
      <c r="H63" s="11"/>
      <c r="J63" s="97" t="s">
        <v>303</v>
      </c>
    </row>
    <row r="64" spans="1:10" ht="14.25">
      <c r="A64" s="97" t="s">
        <v>306</v>
      </c>
      <c r="B64" s="11" t="str">
        <f>VLOOKUP(A64,Мандатная!$A$17:$H$151,2,FALSE)</f>
        <v>Попов</v>
      </c>
      <c r="C64" s="11" t="str">
        <f>VLOOKUP(A64,Мандатная!$A$17:$H$151,3,FALSE)</f>
        <v>Григорий</v>
      </c>
      <c r="D64" s="11">
        <f>VLOOKUP(A64,Мандатная!$A$17:$H$151,5,FALSE)</f>
        <v>0</v>
      </c>
      <c r="E64" s="65" t="s">
        <v>537</v>
      </c>
      <c r="F64" s="98">
        <f>VLOOKUP(E64,ТБег!$A$4:$B$873,2)</f>
        <v>898</v>
      </c>
      <c r="G64" s="12">
        <f>RANK(F64,$F$7:$F$86,0)</f>
        <v>42</v>
      </c>
      <c r="H64" s="11"/>
      <c r="J64" s="97" t="s">
        <v>306</v>
      </c>
    </row>
    <row r="65" spans="1:10" ht="14.25">
      <c r="A65" s="97" t="s">
        <v>310</v>
      </c>
      <c r="B65" t="str">
        <f>VLOOKUP(A65,Мандатная!$A$17:$H$151,2,FALSE)</f>
        <v>Панов</v>
      </c>
      <c r="C65" t="str">
        <f>VLOOKUP(A65,Мандатная!$A$17:$H$151,3,FALSE)</f>
        <v>Дмитрий</v>
      </c>
      <c r="D65">
        <f>VLOOKUP(A65,Мандатная!$A$17:$H$151,5,FALSE)</f>
        <v>0</v>
      </c>
      <c r="E65" s="65" t="s">
        <v>536</v>
      </c>
      <c r="F65" s="98">
        <f>VLOOKUP(E65,ТБег!$A$4:$B$873,2)</f>
        <v>999</v>
      </c>
      <c r="G65" s="12">
        <f>RANK(F65,$F$7:$F$86,0)</f>
        <v>4</v>
      </c>
      <c r="J65" s="97" t="s">
        <v>310</v>
      </c>
    </row>
    <row r="66" spans="1:10" ht="15.75">
      <c r="A66" s="99" t="s">
        <v>476</v>
      </c>
      <c r="B66" s="100" t="s">
        <v>300</v>
      </c>
      <c r="C66" s="100"/>
      <c r="D66" s="100"/>
      <c r="E66" s="101"/>
      <c r="F66" s="102"/>
      <c r="G66" s="100"/>
      <c r="H66" s="103">
        <f>SUM(F62:F65)</f>
        <v>3670</v>
      </c>
      <c r="I66" s="104">
        <f>RANK(H66,$H$11:$H$84,0)</f>
        <v>8</v>
      </c>
      <c r="J66" s="99" t="s">
        <v>476</v>
      </c>
    </row>
    <row r="67" spans="1:10" ht="14.25">
      <c r="A67" s="97" t="s">
        <v>314</v>
      </c>
      <c r="B67" t="str">
        <f>VLOOKUP(A67,Мандатная!$A$17:$H$151,2,FALSE)</f>
        <v>Сарычев </v>
      </c>
      <c r="C67" t="str">
        <f>VLOOKUP(A67,Мандатная!$A$17:$H$151,3,FALSE)</f>
        <v>Глеб</v>
      </c>
      <c r="D67" t="str">
        <f>VLOOKUP(A67,Мандатная!$A$17:$H$151,5,FALSE)</f>
        <v>Ижевск-2</v>
      </c>
      <c r="E67" s="65" t="s">
        <v>538</v>
      </c>
      <c r="F67" s="98">
        <f>VLOOKUP(E67,ТБег!$A$4:$B$873,2)</f>
        <v>837</v>
      </c>
      <c r="G67" s="12">
        <f>RANK(F67,$F$7:$F$86,0)</f>
        <v>50</v>
      </c>
      <c r="J67" s="97" t="s">
        <v>314</v>
      </c>
    </row>
    <row r="68" spans="1:10" ht="14.25">
      <c r="A68" s="97" t="s">
        <v>319</v>
      </c>
      <c r="B68" t="str">
        <f>VLOOKUP(A68,Мандатная!$A$17:$H$151,2,FALSE)</f>
        <v>Рейх </v>
      </c>
      <c r="C68" t="str">
        <f>VLOOKUP(A68,Мандатная!$A$17:$H$151,3,FALSE)</f>
        <v>Матвей</v>
      </c>
      <c r="D68">
        <f>VLOOKUP(A68,Мандатная!$A$17:$H$151,5,FALSE)</f>
        <v>0</v>
      </c>
      <c r="E68" s="65" t="s">
        <v>539</v>
      </c>
      <c r="F68" s="98">
        <f>VLOOKUP(E68,ТБег!$A$4:$B$873,2)</f>
        <v>738</v>
      </c>
      <c r="G68" s="12">
        <f>RANK(F68,$F$7:$F$86,0)</f>
        <v>58</v>
      </c>
      <c r="J68" s="97" t="s">
        <v>319</v>
      </c>
    </row>
    <row r="69" spans="1:10" ht="14.25">
      <c r="A69" s="97" t="s">
        <v>323</v>
      </c>
      <c r="B69" t="str">
        <f>VLOOKUP(A69,Мандатная!$A$17:$H$151,2,FALSE)</f>
        <v>Мухаметшин  </v>
      </c>
      <c r="C69" t="str">
        <f>VLOOKUP(A69,Мандатная!$A$17:$H$151,3,FALSE)</f>
        <v>Равиль</v>
      </c>
      <c r="D69">
        <f>VLOOKUP(A69,Мандатная!$A$17:$H$151,5,FALSE)</f>
        <v>0</v>
      </c>
      <c r="E69" s="65" t="s">
        <v>445</v>
      </c>
      <c r="F69" s="98">
        <f>VLOOKUP(E69,ТБег!$A$4:$B$873,2)</f>
        <v>877</v>
      </c>
      <c r="G69" s="12">
        <f>RANK(F69,$F$7:$F$86,0)</f>
        <v>44</v>
      </c>
      <c r="J69" s="97" t="s">
        <v>323</v>
      </c>
    </row>
    <row r="70" spans="1:10" ht="14.25">
      <c r="A70" s="97" t="s">
        <v>328</v>
      </c>
      <c r="B70" t="str">
        <f>VLOOKUP(A70,Мандатная!$A$17:$H$151,2,FALSE)</f>
        <v>Хисамбиев </v>
      </c>
      <c r="C70" t="str">
        <f>VLOOKUP(A70,Мандатная!$A$17:$H$151,3,FALSE)</f>
        <v>Богдан </v>
      </c>
      <c r="D70">
        <f>VLOOKUP(A70,Мандатная!$A$17:$H$151,5,FALSE)</f>
        <v>0</v>
      </c>
      <c r="E70" s="65" t="s">
        <v>540</v>
      </c>
      <c r="F70" s="98">
        <f>VLOOKUP(E70,ТБег!$A$4:$B$873,2)</f>
        <v>499</v>
      </c>
      <c r="G70" s="12">
        <f>RANK(F70,$F$7:$F$86,0)</f>
        <v>64</v>
      </c>
      <c r="J70" s="97" t="s">
        <v>328</v>
      </c>
    </row>
    <row r="71" spans="1:10" ht="15.75">
      <c r="A71" s="99" t="s">
        <v>481</v>
      </c>
      <c r="B71" s="100" t="s">
        <v>317</v>
      </c>
      <c r="C71" s="100"/>
      <c r="D71" s="100"/>
      <c r="E71" s="101"/>
      <c r="F71" s="102"/>
      <c r="G71" s="100"/>
      <c r="H71" s="103">
        <f>SUM(F67:F70)</f>
        <v>2951</v>
      </c>
      <c r="I71" s="104">
        <f>RANK(H71,$H$11:$H$84,0)</f>
        <v>15</v>
      </c>
      <c r="J71" s="99" t="s">
        <v>481</v>
      </c>
    </row>
    <row r="72" spans="1:10" ht="14.25">
      <c r="A72" s="97" t="s">
        <v>333</v>
      </c>
      <c r="B72" t="str">
        <f>VLOOKUP(A72,Мандатная!$A$17:$H$151,2,FALSE)</f>
        <v>Курушин</v>
      </c>
      <c r="C72" t="str">
        <f>VLOOKUP(A72,Мандатная!$A$17:$H$151,3,FALSE)</f>
        <v>Данила</v>
      </c>
      <c r="D72" t="str">
        <f>VLOOKUP(A72,Мандатная!$A$17:$H$151,5,FALSE)</f>
        <v>Ульяновск-3</v>
      </c>
      <c r="E72" s="65" t="s">
        <v>536</v>
      </c>
      <c r="F72" s="98">
        <f>VLOOKUP(E72,ТБег!$A$4:$B$873,2)</f>
        <v>999</v>
      </c>
      <c r="G72" s="12">
        <f>RANK(F72,$F$7:$F$86,0)</f>
        <v>4</v>
      </c>
      <c r="J72" s="97" t="s">
        <v>333</v>
      </c>
    </row>
    <row r="73" spans="1:10" ht="14.25">
      <c r="A73" s="97" t="s">
        <v>339</v>
      </c>
      <c r="B73" t="str">
        <f>VLOOKUP(A73,Мандатная!$A$17:$H$151,2,FALSE)</f>
        <v>Чашкин</v>
      </c>
      <c r="C73" t="str">
        <f>VLOOKUP(A73,Мандатная!$A$17:$H$151,3,FALSE)</f>
        <v>Вадим</v>
      </c>
      <c r="D73">
        <f>VLOOKUP(A73,Мандатная!$A$17:$H$151,5,FALSE)</f>
        <v>0</v>
      </c>
      <c r="E73" s="65" t="s">
        <v>442</v>
      </c>
      <c r="F73" s="98">
        <f>VLOOKUP(E73,ТБег!$A$4:$B$873,2)</f>
        <v>931</v>
      </c>
      <c r="G73" s="12">
        <f>RANK(F73,$F$7:$F$86,0)</f>
        <v>28</v>
      </c>
      <c r="J73" s="97" t="s">
        <v>339</v>
      </c>
    </row>
    <row r="74" spans="1:10" ht="14.25">
      <c r="A74" s="97" t="s">
        <v>344</v>
      </c>
      <c r="B74" t="str">
        <f>VLOOKUP(A74,Мандатная!$A$17:$H$151,2,FALSE)</f>
        <v>Угарин</v>
      </c>
      <c r="C74" t="str">
        <f>VLOOKUP(A74,Мандатная!$A$17:$H$151,3,FALSE)</f>
        <v>Алексей</v>
      </c>
      <c r="D74">
        <f>VLOOKUP(A74,Мандатная!$A$17:$H$151,5,FALSE)</f>
        <v>0</v>
      </c>
      <c r="E74" s="65" t="s">
        <v>541</v>
      </c>
      <c r="F74" s="98">
        <f>VLOOKUP(E74,ТБег!$A$4:$B$873,2)</f>
        <v>708</v>
      </c>
      <c r="G74" s="12">
        <f>RANK(F74,$F$7:$F$86,0)</f>
        <v>60</v>
      </c>
      <c r="J74" s="97" t="s">
        <v>344</v>
      </c>
    </row>
    <row r="75" spans="1:10" ht="14.25">
      <c r="A75" s="97" t="s">
        <v>347</v>
      </c>
      <c r="B75" t="str">
        <f>VLOOKUP(A75,Мандатная!$A$17:$H$151,2,FALSE)</f>
        <v>Валиуллов</v>
      </c>
      <c r="C75" t="str">
        <f>VLOOKUP(A75,Мандатная!$A$17:$H$151,3,FALSE)</f>
        <v>Руслан</v>
      </c>
      <c r="D75">
        <f>VLOOKUP(A75,Мандатная!$A$17:$H$151,5,FALSE)</f>
        <v>0</v>
      </c>
      <c r="E75" s="65" t="s">
        <v>542</v>
      </c>
      <c r="F75" s="98">
        <f>VLOOKUP(E75,ТБег!$A$4:$B$873,2)</f>
        <v>925</v>
      </c>
      <c r="G75" s="12">
        <f>RANK(F75,$F$7:$F$86,0)</f>
        <v>34</v>
      </c>
      <c r="J75" s="97" t="s">
        <v>347</v>
      </c>
    </row>
    <row r="76" spans="1:10" ht="15.75">
      <c r="A76" s="99" t="s">
        <v>486</v>
      </c>
      <c r="B76" s="100" t="s">
        <v>337</v>
      </c>
      <c r="C76" s="100"/>
      <c r="D76" s="100"/>
      <c r="E76" s="101"/>
      <c r="F76" s="102"/>
      <c r="G76" s="100"/>
      <c r="H76" s="103">
        <f>SUM(F72:F75)</f>
        <v>3563</v>
      </c>
      <c r="I76" s="104">
        <f>RANK(H76,$H$11:$H$84,0)</f>
        <v>10</v>
      </c>
      <c r="J76" s="99" t="s">
        <v>486</v>
      </c>
    </row>
    <row r="77" spans="1:10" ht="14.25">
      <c r="A77" s="97" t="s">
        <v>352</v>
      </c>
      <c r="B77" s="11" t="str">
        <f>VLOOKUP(A77,Мандатная!$A$17:$H$151,2,FALSE)</f>
        <v>Орехов</v>
      </c>
      <c r="C77" s="11" t="str">
        <f>VLOOKUP(A77,Мандатная!$A$17:$H$151,3,FALSE)</f>
        <v>Андрей</v>
      </c>
      <c r="D77" s="11" t="str">
        <f>VLOOKUP(A77,Мандатная!$A$17:$H$151,5,FALSE)</f>
        <v>Воронеж-3</v>
      </c>
      <c r="E77" s="65" t="s">
        <v>447</v>
      </c>
      <c r="F77" s="98">
        <f>VLOOKUP(E77,ТБег!$A$4:$B$873,2)</f>
        <v>891</v>
      </c>
      <c r="G77" s="12">
        <f>RANK(F77,$F$7:$F$86,0)</f>
        <v>43</v>
      </c>
      <c r="J77" s="97" t="s">
        <v>352</v>
      </c>
    </row>
    <row r="78" spans="1:10" ht="14.25">
      <c r="A78" s="97" t="s">
        <v>356</v>
      </c>
      <c r="B78" s="11" t="str">
        <f>VLOOKUP(A78,Мандатная!$A$17:$H$151,2,FALSE)</f>
        <v>Турукин </v>
      </c>
      <c r="C78" s="11" t="str">
        <f>VLOOKUP(A78,Мандатная!$A$17:$H$151,3,FALSE)</f>
        <v>Павел</v>
      </c>
      <c r="D78" s="11">
        <f>VLOOKUP(A78,Мандатная!$A$17:$H$151,5,FALSE)</f>
        <v>0</v>
      </c>
      <c r="E78" s="65" t="s">
        <v>543</v>
      </c>
      <c r="F78" s="98">
        <f>VLOOKUP(E78,ТБег!$A$4:$B$873,2)</f>
        <v>957</v>
      </c>
      <c r="G78" s="12">
        <f>RANK(F78,$F$7:$F$86,0)</f>
        <v>21</v>
      </c>
      <c r="J78" s="97" t="s">
        <v>356</v>
      </c>
    </row>
    <row r="79" spans="1:10" ht="14.25">
      <c r="A79" s="97" t="s">
        <v>359</v>
      </c>
      <c r="B79" s="11" t="str">
        <f>VLOOKUP(A79,Мандатная!$A$17:$H$151,2,FALSE)</f>
        <v>Кузнецов </v>
      </c>
      <c r="C79" s="11" t="str">
        <f>VLOOKUP(A79,Мандатная!$A$17:$H$151,3,FALSE)</f>
        <v>Дмитрий</v>
      </c>
      <c r="D79" s="11">
        <f>VLOOKUP(A79,Мандатная!$A$17:$H$151,5,FALSE)</f>
        <v>0</v>
      </c>
      <c r="E79" s="65" t="s">
        <v>544</v>
      </c>
      <c r="F79" s="98">
        <f>VLOOKUP(E79,ТБег!$A$4:$B$873,2)</f>
        <v>936</v>
      </c>
      <c r="G79" s="12">
        <f>RANK(F79,$F$7:$F$86,0)</f>
        <v>27</v>
      </c>
      <c r="J79" s="97" t="s">
        <v>359</v>
      </c>
    </row>
    <row r="80" spans="1:10" ht="14.25">
      <c r="A80" s="97" t="s">
        <v>362</v>
      </c>
      <c r="B80" s="11" t="str">
        <f>VLOOKUP(A80,Мандатная!$A$17:$H$151,2,FALSE)</f>
        <v>Киреев</v>
      </c>
      <c r="C80" s="11" t="str">
        <f>VLOOKUP(A80,Мандатная!$A$17:$H$151,3,FALSE)</f>
        <v>Илья</v>
      </c>
      <c r="D80" s="11">
        <f>VLOOKUP(A80,Мандатная!$A$17:$H$151,5,FALSE)</f>
        <v>0</v>
      </c>
      <c r="E80" s="65" t="s">
        <v>545</v>
      </c>
      <c r="F80" s="98">
        <f>VLOOKUP(E80,ТБег!$A$4:$B$873,2)</f>
        <v>847</v>
      </c>
      <c r="G80" s="12">
        <f>RANK(F80,$F$7:$F$86,0)</f>
        <v>48</v>
      </c>
      <c r="J80" s="97" t="s">
        <v>362</v>
      </c>
    </row>
    <row r="81" spans="1:10" ht="15.75">
      <c r="A81" s="99" t="s">
        <v>489</v>
      </c>
      <c r="B81" s="100" t="s">
        <v>354</v>
      </c>
      <c r="C81" s="100"/>
      <c r="D81" s="100"/>
      <c r="E81" s="101"/>
      <c r="F81" s="102"/>
      <c r="G81" s="100"/>
      <c r="H81" s="103">
        <f>SUM(F77:F80)</f>
        <v>3631</v>
      </c>
      <c r="I81" s="104">
        <f>RANK(H81,$H$11:$H$84,0)</f>
        <v>9</v>
      </c>
      <c r="J81" s="99" t="s">
        <v>489</v>
      </c>
    </row>
    <row r="82" spans="1:10" ht="14.25">
      <c r="A82" s="97" t="s">
        <v>365</v>
      </c>
      <c r="B82" s="11" t="str">
        <f>VLOOKUP(A82,Мандатная!$A$17:$H$151,2,FALSE)</f>
        <v>Бондаренко </v>
      </c>
      <c r="C82" s="11" t="str">
        <f>VLOOKUP(A82,Мандатная!$A$17:$H$151,3,FALSE)</f>
        <v>Дмитрий</v>
      </c>
      <c r="D82" s="11" t="str">
        <f>VLOOKUP(A82,Мандатная!$A$17:$H$151,5,FALSE)</f>
        <v>Воронеж-лично</v>
      </c>
      <c r="E82" s="65" t="s">
        <v>546</v>
      </c>
      <c r="F82" s="98">
        <f>VLOOKUP(E82,ТБег!$A$4:$B$873,2)</f>
        <v>940</v>
      </c>
      <c r="G82" s="12">
        <f>RANK(F82,$F$7:$F$86,0)</f>
        <v>26</v>
      </c>
      <c r="J82" s="97" t="s">
        <v>365</v>
      </c>
    </row>
    <row r="83" spans="1:10" ht="14.25">
      <c r="A83" s="97" t="s">
        <v>370</v>
      </c>
      <c r="B83" s="11" t="str">
        <f>VLOOKUP(A83,Мандатная!$A$17:$H$151,2,FALSE)</f>
        <v>Дроздов</v>
      </c>
      <c r="C83" s="11" t="str">
        <f>VLOOKUP(A83,Мандатная!$A$17:$H$151,3,FALSE)</f>
        <v> Кирилл</v>
      </c>
      <c r="D83" s="11" t="str">
        <f>VLOOKUP(A83,Мандатная!$A$17:$H$151,5,FALSE)</f>
        <v>Екатеринбург-лично</v>
      </c>
      <c r="E83" s="65" t="s">
        <v>464</v>
      </c>
      <c r="F83" s="98">
        <f>VLOOKUP(E83,ТБег!$A$4:$B$873,2)</f>
        <v>876</v>
      </c>
      <c r="G83" s="12">
        <f>RANK(F83,$F$7:$F$86,0)</f>
        <v>45</v>
      </c>
      <c r="J83" s="97" t="s">
        <v>370</v>
      </c>
    </row>
    <row r="84" spans="1:10" ht="14.25">
      <c r="A84" s="97" t="s">
        <v>375</v>
      </c>
      <c r="B84" s="11" t="str">
        <f>VLOOKUP(A84,Мандатная!$A$17:$H$151,2,FALSE)</f>
        <v>Фёдоров</v>
      </c>
      <c r="C84" s="11" t="str">
        <f>VLOOKUP(A84,Мандатная!$A$17:$H$151,3,FALSE)</f>
        <v>Дмитрий</v>
      </c>
      <c r="D84" s="11" t="str">
        <f>VLOOKUP(A84,Мандатная!$A$17:$H$151,5,FALSE)</f>
        <v>Рыбинск-лично</v>
      </c>
      <c r="E84" s="65" t="s">
        <v>547</v>
      </c>
      <c r="F84" s="98">
        <f>VLOOKUP(E84,ТБег!$A$4:$B$873,2)</f>
        <v>693</v>
      </c>
      <c r="G84" s="12">
        <f>RANK(F84,$F$7:$F$86,0)</f>
        <v>61</v>
      </c>
      <c r="J84" s="97" t="s">
        <v>375</v>
      </c>
    </row>
    <row r="85" spans="1:10" ht="14.25">
      <c r="A85" s="97" t="s">
        <v>379</v>
      </c>
      <c r="B85" s="11" t="str">
        <f>VLOOKUP(A85,Мандатная!$A$17:$H$151,2,FALSE)</f>
        <v>Король </v>
      </c>
      <c r="C85" s="11" t="str">
        <f>VLOOKUP(A85,Мандатная!$A$17:$H$151,3,FALSE)</f>
        <v>Ян</v>
      </c>
      <c r="D85" s="11" t="str">
        <f>VLOOKUP(A85,Мандатная!$A$17:$H$151,5,FALSE)</f>
        <v>Ижевск-лично</v>
      </c>
      <c r="E85" s="65" t="s">
        <v>548</v>
      </c>
      <c r="F85" s="98">
        <f>VLOOKUP(E85,ТБег!$A$4:$B$873,2)</f>
        <v>772</v>
      </c>
      <c r="G85" s="12">
        <f>RANK(F85,$F$7:$F$86,0)</f>
        <v>57</v>
      </c>
      <c r="J85" s="97" t="s">
        <v>379</v>
      </c>
    </row>
    <row r="86" spans="1:10" ht="15.75">
      <c r="A86" s="99" t="s">
        <v>492</v>
      </c>
      <c r="B86" s="100"/>
      <c r="C86" s="100"/>
      <c r="D86" s="100"/>
      <c r="E86" s="101"/>
      <c r="F86" s="102"/>
      <c r="G86" s="100"/>
      <c r="H86" s="103">
        <f>SUM(F82:F85)</f>
        <v>3281</v>
      </c>
      <c r="I86" s="104">
        <f>RANK(H86,$H$11:$H$101,0)</f>
        <v>13</v>
      </c>
      <c r="J86" s="99" t="s">
        <v>492</v>
      </c>
    </row>
    <row r="87" spans="1:10" ht="14.25">
      <c r="A87" s="97" t="s">
        <v>384</v>
      </c>
      <c r="B87" s="11" t="str">
        <f>VLOOKUP(A87,Мандатная!$A$17:$H$151,2,FALSE)</f>
        <v>Тишин</v>
      </c>
      <c r="C87" s="11" t="str">
        <f>VLOOKUP(A87,Мандатная!$A$17:$H$151,3,FALSE)</f>
        <v>Арсений</v>
      </c>
      <c r="D87" s="11" t="str">
        <f>VLOOKUP(A87,Мандатная!$A$17:$H$151,5,FALSE)</f>
        <v>Ижевск-лично</v>
      </c>
      <c r="E87" s="65" t="s">
        <v>549</v>
      </c>
      <c r="F87" s="98">
        <f>VLOOKUP(E87,ТБег!$A$4:$B$873,2)</f>
        <v>856</v>
      </c>
      <c r="G87" s="12">
        <f>RANK(F87,$F$7:$F$101,0)</f>
        <v>47</v>
      </c>
      <c r="J87" s="97" t="s">
        <v>384</v>
      </c>
    </row>
    <row r="88" spans="1:10" ht="14.25">
      <c r="A88" s="97" t="s">
        <v>389</v>
      </c>
      <c r="B88" s="11">
        <f>VLOOKUP(A88,Мандатная!$A$17:$H$151,2,FALSE)</f>
        <v>0</v>
      </c>
      <c r="C88" s="11">
        <f>VLOOKUP(A88,Мандатная!$A$17:$H$151,3,FALSE)</f>
        <v>0</v>
      </c>
      <c r="D88" s="11">
        <f>VLOOKUP(A88,Мандатная!$A$17:$H$151,5,FALSE)</f>
        <v>0</v>
      </c>
      <c r="E88" s="65" t="s">
        <v>494</v>
      </c>
      <c r="F88" s="98">
        <f>VLOOKUP(E88,ТБег!$A$4:$B$873,2)</f>
        <v>0</v>
      </c>
      <c r="G88" s="12">
        <f>RANK(F88,$F$7:$F$101,0)</f>
        <v>66</v>
      </c>
      <c r="J88" s="97" t="s">
        <v>389</v>
      </c>
    </row>
    <row r="89" spans="1:10" ht="14.25">
      <c r="A89" s="97" t="s">
        <v>390</v>
      </c>
      <c r="B89" s="11">
        <f>VLOOKUP(A89,Мандатная!$A$17:$H$151,2,FALSE)</f>
        <v>0</v>
      </c>
      <c r="C89" s="11">
        <f>VLOOKUP(A89,Мандатная!$A$17:$H$151,3,FALSE)</f>
        <v>0</v>
      </c>
      <c r="D89" s="11">
        <f>VLOOKUP(A89,Мандатная!$A$17:$H$151,5,FALSE)</f>
        <v>0</v>
      </c>
      <c r="E89" s="65" t="s">
        <v>494</v>
      </c>
      <c r="F89" s="98">
        <f>VLOOKUP(E89,ТБег!$A$4:$B$873,2)</f>
        <v>0</v>
      </c>
      <c r="G89" s="12">
        <f>RANK(F89,$F$7:$F$101,0)</f>
        <v>66</v>
      </c>
      <c r="J89" s="97" t="s">
        <v>390</v>
      </c>
    </row>
    <row r="90" spans="1:10" ht="14.25">
      <c r="A90" s="97" t="s">
        <v>391</v>
      </c>
      <c r="B90" s="11">
        <f>VLOOKUP(A90,Мандатная!$A$17:$H$151,2,FALSE)</f>
        <v>0</v>
      </c>
      <c r="C90" s="11">
        <f>VLOOKUP(A90,Мандатная!$A$17:$H$151,3,FALSE)</f>
        <v>0</v>
      </c>
      <c r="D90" s="11">
        <f>VLOOKUP(A90,Мандатная!$A$17:$H$151,5,FALSE)</f>
        <v>0</v>
      </c>
      <c r="E90" s="65" t="s">
        <v>494</v>
      </c>
      <c r="F90" s="98">
        <f>VLOOKUP(E90,ТБег!$A$4:$B$873,2)</f>
        <v>0</v>
      </c>
      <c r="G90" s="12">
        <f>RANK(F90,$F$7:$F$101,0)</f>
        <v>66</v>
      </c>
      <c r="J90" s="97" t="s">
        <v>391</v>
      </c>
    </row>
    <row r="91" spans="1:10" ht="15.75">
      <c r="A91" s="99" t="s">
        <v>495</v>
      </c>
      <c r="B91" s="100"/>
      <c r="C91" s="100"/>
      <c r="D91" s="100"/>
      <c r="E91" s="101"/>
      <c r="F91" s="102"/>
      <c r="G91" s="100"/>
      <c r="H91" s="103">
        <f>SUM(F87:F90)</f>
        <v>856</v>
      </c>
      <c r="I91" s="104">
        <f>RANK(H91,$H$11:$H$101,0)</f>
        <v>17</v>
      </c>
      <c r="J91" s="99" t="s">
        <v>495</v>
      </c>
    </row>
    <row r="92" spans="1:10" ht="12.75">
      <c r="A92" s="60" t="s">
        <v>392</v>
      </c>
      <c r="B92" s="11">
        <f>VLOOKUP(A92,Мандатная!$A$17:$H$151,2,FALSE)</f>
        <v>0</v>
      </c>
      <c r="C92" s="11"/>
      <c r="D92" s="105">
        <f>VLOOKUP(A92,Мандатная!$A$17:$H$151,5,FALSE)</f>
        <v>0</v>
      </c>
      <c r="E92" s="65" t="s">
        <v>494</v>
      </c>
      <c r="F92" s="98">
        <f>VLOOKUP(E92,ТБег!$A$4:$B$873,2)</f>
        <v>0</v>
      </c>
      <c r="G92" s="12">
        <f>RANK(F92,$F$7:$F$101,0)</f>
        <v>66</v>
      </c>
      <c r="J92" s="60" t="s">
        <v>392</v>
      </c>
    </row>
    <row r="93" spans="1:10" ht="12.75">
      <c r="A93" s="60" t="s">
        <v>393</v>
      </c>
      <c r="B93" s="11">
        <f>VLOOKUP(A93,Мандатная!$A$17:$H$151,2,FALSE)</f>
        <v>0</v>
      </c>
      <c r="C93" s="11"/>
      <c r="D93" s="15">
        <f>VLOOKUP(A93,Мандатная!$A$17:$H$151,5,FALSE)</f>
        <v>0</v>
      </c>
      <c r="E93" s="65" t="s">
        <v>494</v>
      </c>
      <c r="F93" s="98">
        <f>VLOOKUP(E93,ТБег!$A$4:$B$873,2)</f>
        <v>0</v>
      </c>
      <c r="G93" s="12">
        <f>RANK(F93,$F$7:$F$101,0)</f>
        <v>66</v>
      </c>
      <c r="J93" s="60" t="s">
        <v>393</v>
      </c>
    </row>
    <row r="94" spans="1:10" ht="12.75">
      <c r="A94" s="60" t="s">
        <v>394</v>
      </c>
      <c r="B94" s="11">
        <f>VLOOKUP(A94,Мандатная!$A$17:$H$151,2,FALSE)</f>
        <v>0</v>
      </c>
      <c r="C94" s="11"/>
      <c r="D94" s="11">
        <f>VLOOKUP(A94,Мандатная!$A$17:$H$151,5,FALSE)</f>
        <v>0</v>
      </c>
      <c r="E94" s="65" t="s">
        <v>494</v>
      </c>
      <c r="F94" s="98">
        <f>VLOOKUP(E94,ТБег!$A$4:$B$873,2)</f>
        <v>0</v>
      </c>
      <c r="G94" s="12">
        <f>RANK(F94,$F$7:$F$101,0)</f>
        <v>66</v>
      </c>
      <c r="J94" s="60" t="s">
        <v>394</v>
      </c>
    </row>
    <row r="95" spans="1:10" ht="12.75">
      <c r="A95" s="60" t="s">
        <v>395</v>
      </c>
      <c r="B95" s="11">
        <f>VLOOKUP(A95,Мандатная!$A$17:$H$151,2,FALSE)</f>
        <v>0</v>
      </c>
      <c r="C95" s="11"/>
      <c r="D95" s="11">
        <f>VLOOKUP(A95,Мандатная!$A$17:$H$151,5,FALSE)</f>
        <v>0</v>
      </c>
      <c r="E95" s="65" t="s">
        <v>494</v>
      </c>
      <c r="F95" s="98">
        <f>VLOOKUP(E95,ТБег!$A$4:$B$873,2)</f>
        <v>0</v>
      </c>
      <c r="G95" s="12">
        <f>RANK(F95,$F$7:$F$101,0)</f>
        <v>66</v>
      </c>
      <c r="J95" s="60" t="s">
        <v>395</v>
      </c>
    </row>
    <row r="96" spans="1:10" ht="15.75">
      <c r="A96" s="99" t="s">
        <v>496</v>
      </c>
      <c r="B96" s="100"/>
      <c r="C96" s="100"/>
      <c r="D96" s="100"/>
      <c r="E96" s="101"/>
      <c r="F96" s="102"/>
      <c r="G96" s="100"/>
      <c r="H96" s="103">
        <f>SUM(F92:F95)</f>
        <v>0</v>
      </c>
      <c r="I96" s="104">
        <f>RANK(H96,$H$11:$H$101,0)</f>
        <v>18</v>
      </c>
      <c r="J96" s="99" t="s">
        <v>496</v>
      </c>
    </row>
    <row r="97" spans="1:10" ht="12.75">
      <c r="A97" s="60" t="s">
        <v>396</v>
      </c>
      <c r="B97" s="11">
        <f>VLOOKUP(A97,Мандатная!$A$17:$H$151,2,FALSE)</f>
        <v>0</v>
      </c>
      <c r="C97" s="11"/>
      <c r="D97" s="105">
        <f>VLOOKUP(A97,Мандатная!$A$17:$H$151,5,FALSE)</f>
        <v>0</v>
      </c>
      <c r="E97" s="65" t="s">
        <v>494</v>
      </c>
      <c r="F97" s="98">
        <f>VLOOKUP(E97,ТБег!$A$4:$B$873,2)</f>
        <v>0</v>
      </c>
      <c r="G97" s="12">
        <f>RANK(F97,$F$7:$F$101,0)</f>
        <v>66</v>
      </c>
      <c r="J97" s="60" t="s">
        <v>396</v>
      </c>
    </row>
    <row r="98" spans="1:10" ht="12.75">
      <c r="A98" s="60" t="s">
        <v>397</v>
      </c>
      <c r="B98" s="11">
        <f>VLOOKUP(A98,Мандатная!$A$17:$H$151,2,FALSE)</f>
        <v>0</v>
      </c>
      <c r="C98" s="11"/>
      <c r="D98" s="15">
        <f>VLOOKUP(A98,Мандатная!$A$17:$H$151,5,FALSE)</f>
        <v>0</v>
      </c>
      <c r="E98" s="65" t="s">
        <v>494</v>
      </c>
      <c r="F98" s="98">
        <f>VLOOKUP(E98,ТБег!$A$4:$B$873,2)</f>
        <v>0</v>
      </c>
      <c r="G98" s="12">
        <f>RANK(F98,$F$7:$F$101,0)</f>
        <v>66</v>
      </c>
      <c r="J98" s="60" t="s">
        <v>397</v>
      </c>
    </row>
    <row r="99" spans="1:10" ht="12.75">
      <c r="A99" s="60" t="s">
        <v>398</v>
      </c>
      <c r="B99" s="11">
        <f>VLOOKUP(A99,Мандатная!$A$17:$H$151,2,FALSE)</f>
        <v>0</v>
      </c>
      <c r="C99" s="11"/>
      <c r="D99" s="11">
        <f>VLOOKUP(A99,Мандатная!$A$17:$H$151,5,FALSE)</f>
        <v>0</v>
      </c>
      <c r="E99" s="65" t="s">
        <v>494</v>
      </c>
      <c r="F99" s="98">
        <f>VLOOKUP(E99,ТБег!$A$4:$B$873,2)</f>
        <v>0</v>
      </c>
      <c r="G99" s="12">
        <f>RANK(F99,$F$7:$F$101,0)</f>
        <v>66</v>
      </c>
      <c r="J99" s="60" t="s">
        <v>398</v>
      </c>
    </row>
    <row r="100" spans="1:10" ht="12.75">
      <c r="A100" s="60" t="s">
        <v>399</v>
      </c>
      <c r="B100" s="11">
        <f>VLOOKUP(A100,Мандатная!$A$17:$H$151,2,FALSE)</f>
        <v>0</v>
      </c>
      <c r="C100" s="11"/>
      <c r="D100" s="11">
        <f>VLOOKUP(A100,Мандатная!$A$17:$H$151,5,FALSE)</f>
        <v>0</v>
      </c>
      <c r="E100" s="65" t="s">
        <v>494</v>
      </c>
      <c r="F100" s="98">
        <f>VLOOKUP(E100,ТБег!$A$4:$B$873,2)</f>
        <v>0</v>
      </c>
      <c r="G100" s="12">
        <f>RANK(F100,$F$7:$F$101,0)</f>
        <v>66</v>
      </c>
      <c r="J100" s="60" t="s">
        <v>399</v>
      </c>
    </row>
    <row r="101" spans="1:10" ht="15.75">
      <c r="A101" s="99" t="s">
        <v>497</v>
      </c>
      <c r="B101" s="100"/>
      <c r="C101" s="100"/>
      <c r="D101" s="100"/>
      <c r="E101" s="101"/>
      <c r="F101" s="102"/>
      <c r="G101" s="100"/>
      <c r="H101" s="103">
        <f>SUM(F97:F100)</f>
        <v>0</v>
      </c>
      <c r="I101" s="104">
        <f>RANK(H101,$H$11:$H$101,0)</f>
        <v>18</v>
      </c>
      <c r="J101" s="99" t="s">
        <v>497</v>
      </c>
    </row>
  </sheetData>
  <sheetProtection selectLockedCells="1" selectUnlockedCells="1"/>
  <mergeCells count="12">
    <mergeCell ref="D5:D6"/>
    <mergeCell ref="E5:E6"/>
    <mergeCell ref="F5:F6"/>
    <mergeCell ref="G5:G6"/>
    <mergeCell ref="H5:H6"/>
    <mergeCell ref="I5:I6"/>
    <mergeCell ref="J5:J6"/>
    <mergeCell ref="A1:G1"/>
    <mergeCell ref="A3:G3"/>
    <mergeCell ref="A5:A6"/>
    <mergeCell ref="B5:B6"/>
    <mergeCell ref="C5:C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5.875" style="0" customWidth="1"/>
    <col min="2" max="2" width="13.625" style="0" customWidth="1"/>
    <col min="3" max="3" width="0" style="0" hidden="1" customWidth="1"/>
    <col min="4" max="4" width="21.125" style="0" customWidth="1"/>
    <col min="5" max="5" width="6.75390625" style="0" customWidth="1"/>
    <col min="6" max="6" width="6.375" style="0" customWidth="1"/>
    <col min="7" max="7" width="7.125" style="0" customWidth="1"/>
    <col min="8" max="8" width="9.375" style="0" customWidth="1"/>
  </cols>
  <sheetData>
    <row r="1" spans="1:5" ht="15.75">
      <c r="A1" s="152" t="s">
        <v>550</v>
      </c>
      <c r="B1" s="152"/>
      <c r="C1" s="152"/>
      <c r="D1" s="152"/>
      <c r="E1" s="152"/>
    </row>
    <row r="3" spans="1:5" ht="15.75">
      <c r="A3" s="152" t="str">
        <f>Мандатная!A9</f>
        <v>Мальчики 2005-2006 г.р.</v>
      </c>
      <c r="B3" s="152"/>
      <c r="C3" s="152"/>
      <c r="D3" s="152"/>
      <c r="E3" s="152"/>
    </row>
    <row r="4" spans="11:13" ht="12.75">
      <c r="K4" s="171"/>
      <c r="L4" s="171"/>
      <c r="M4" s="171"/>
    </row>
    <row r="5" spans="1:11" ht="12.75" customHeight="1">
      <c r="A5" s="168" t="s">
        <v>9</v>
      </c>
      <c r="B5" s="169" t="s">
        <v>10</v>
      </c>
      <c r="C5" s="169" t="s">
        <v>11</v>
      </c>
      <c r="D5" s="170" t="s">
        <v>13</v>
      </c>
      <c r="E5" s="167" t="s">
        <v>551</v>
      </c>
      <c r="F5" s="167" t="s">
        <v>552</v>
      </c>
      <c r="G5" s="167" t="s">
        <v>553</v>
      </c>
      <c r="H5" s="167" t="s">
        <v>417</v>
      </c>
      <c r="I5" s="167" t="s">
        <v>418</v>
      </c>
      <c r="J5" s="167" t="s">
        <v>419</v>
      </c>
      <c r="K5" s="168" t="s">
        <v>9</v>
      </c>
    </row>
    <row r="6" spans="1:11" ht="23.25" customHeight="1">
      <c r="A6" s="168"/>
      <c r="B6" s="169"/>
      <c r="C6" s="169"/>
      <c r="D6" s="170"/>
      <c r="E6" s="167"/>
      <c r="F6" s="167"/>
      <c r="G6" s="167"/>
      <c r="H6" s="167"/>
      <c r="I6" s="167"/>
      <c r="J6" s="167"/>
      <c r="K6" s="168"/>
    </row>
    <row r="7" spans="1:11" ht="14.25">
      <c r="A7" s="97" t="s">
        <v>109</v>
      </c>
      <c r="B7" t="str">
        <f>VLOOKUP(A7,Мандатная!$A$17:$H$153,2,FALSE)</f>
        <v>Каширин </v>
      </c>
      <c r="C7" t="str">
        <f>VLOOKUP(A7,Мандатная!$A$17:$H$153,3,FALSE)</f>
        <v>Дмитрий</v>
      </c>
      <c r="D7" t="str">
        <f>VLOOKUP(A7,Мандатная!$A$17:$H$153,5,FALSE)</f>
        <v>Екатеринбург-1</v>
      </c>
      <c r="E7" s="106">
        <f>VLOOKUP(A7,Плав!$A$6:$F$133,6,FALSE)</f>
        <v>1025</v>
      </c>
      <c r="F7" s="106">
        <f>VLOOKUP(A7,Бег!$A$7:$F$111,6,FALSE)</f>
        <v>978</v>
      </c>
      <c r="G7" s="106">
        <f>E7+F7</f>
        <v>2003</v>
      </c>
      <c r="H7">
        <f>RANK(G7,$G$7:$G$101,0)</f>
        <v>1</v>
      </c>
      <c r="K7" s="97" t="s">
        <v>109</v>
      </c>
    </row>
    <row r="8" spans="1:11" ht="14.25">
      <c r="A8" s="97" t="s">
        <v>115</v>
      </c>
      <c r="B8" t="str">
        <f>VLOOKUP(A8,Мандатная!$A$17:$H$153,2,FALSE)</f>
        <v>Чеботин </v>
      </c>
      <c r="C8" t="str">
        <f>VLOOKUP(A8,Мандатная!$A$17:$H$153,3,FALSE)</f>
        <v>Лев</v>
      </c>
      <c r="D8">
        <f>VLOOKUP(A8,Мандатная!$A$17:$H$153,5,FALSE)</f>
        <v>0</v>
      </c>
      <c r="E8" s="106">
        <f>VLOOKUP(A8,Плав!$A$6:$F$133,6,FALSE)</f>
        <v>991</v>
      </c>
      <c r="F8" s="106">
        <f>VLOOKUP(A8,Бег!$A$7:$F$111,6,FALSE)</f>
        <v>949</v>
      </c>
      <c r="G8" s="106">
        <f>E8+F8</f>
        <v>1940</v>
      </c>
      <c r="H8">
        <f>RANK(G8,$G$7:$G$60,0)</f>
        <v>4</v>
      </c>
      <c r="K8" s="97" t="s">
        <v>115</v>
      </c>
    </row>
    <row r="9" spans="1:11" ht="14.25">
      <c r="A9" s="97" t="s">
        <v>119</v>
      </c>
      <c r="B9" t="str">
        <f>VLOOKUP(A9,Мандатная!$A$17:$H$153,2,FALSE)</f>
        <v>Вострецов </v>
      </c>
      <c r="C9" t="str">
        <f>VLOOKUP(A9,Мандатная!$A$17:$H$153,3,FALSE)</f>
        <v>Ярослав</v>
      </c>
      <c r="D9">
        <f>VLOOKUP(A9,Мандатная!$A$17:$H$153,5,FALSE)</f>
        <v>0</v>
      </c>
      <c r="E9" s="106">
        <f>VLOOKUP(A9,Плав!$A$6:$F$133,6,FALSE)</f>
        <v>1007</v>
      </c>
      <c r="F9" s="106">
        <f>VLOOKUP(A9,Бег!$A$7:$F$111,6,FALSE)</f>
        <v>981</v>
      </c>
      <c r="G9" s="106">
        <f>E9+F9</f>
        <v>1988</v>
      </c>
      <c r="H9">
        <f>RANK(G9,$G$7:$G$60,0)</f>
        <v>2</v>
      </c>
      <c r="K9" s="97" t="s">
        <v>119</v>
      </c>
    </row>
    <row r="10" spans="1:11" ht="14.25">
      <c r="A10" s="97" t="s">
        <v>123</v>
      </c>
      <c r="B10" t="str">
        <f>VLOOKUP(A10,Мандатная!$A$17:$H$153,2,FALSE)</f>
        <v>Димов </v>
      </c>
      <c r="C10" t="str">
        <f>VLOOKUP(A10,Мандатная!$A$17:$H$153,3,FALSE)</f>
        <v>Даниил</v>
      </c>
      <c r="D10">
        <f>VLOOKUP(A10,Мандатная!$A$17:$H$153,5,FALSE)</f>
        <v>0</v>
      </c>
      <c r="E10" s="106">
        <f>VLOOKUP(A10,Плав!$A$6:$F$133,6,FALSE)</f>
        <v>942</v>
      </c>
      <c r="F10" s="106">
        <f>VLOOKUP(A10,Бег!$A$7:$F$111,6,FALSE)</f>
        <v>994</v>
      </c>
      <c r="G10" s="106">
        <f>E10+F10</f>
        <v>1936</v>
      </c>
      <c r="H10">
        <f>RANK(G10,$G$7:$G$60,0)</f>
        <v>5</v>
      </c>
      <c r="K10" s="97" t="s">
        <v>123</v>
      </c>
    </row>
    <row r="11" spans="1:11" ht="15.75">
      <c r="A11" s="107" t="s">
        <v>424</v>
      </c>
      <c r="B11" s="108" t="s">
        <v>112</v>
      </c>
      <c r="C11" s="108"/>
      <c r="D11" s="108"/>
      <c r="E11" s="109"/>
      <c r="F11" s="102"/>
      <c r="G11" s="102"/>
      <c r="H11" s="100"/>
      <c r="I11" s="103">
        <f>SUM(G7:G10)</f>
        <v>7867</v>
      </c>
      <c r="J11" s="104">
        <f>RANK(I11,$I$11:$I$84,0)</f>
        <v>1</v>
      </c>
      <c r="K11" s="99" t="s">
        <v>424</v>
      </c>
    </row>
    <row r="12" spans="1:11" ht="14.25">
      <c r="A12" s="97" t="s">
        <v>127</v>
      </c>
      <c r="B12" t="str">
        <f>VLOOKUP(A12,Мандатная!$A$17:$H$153,2,FALSE)</f>
        <v>Деев</v>
      </c>
      <c r="C12" t="str">
        <f>VLOOKUP(A12,Мандатная!$A$17:$H$153,3,FALSE)</f>
        <v>Максим</v>
      </c>
      <c r="D12" t="str">
        <f>VLOOKUP(A12,Мандатная!$A$17:$H$153,5,FALSE)</f>
        <v>Воронеж-1</v>
      </c>
      <c r="E12" s="106">
        <f>VLOOKUP(A12,Плав!$A$6:$F$133,6,FALSE)</f>
        <v>976</v>
      </c>
      <c r="F12" s="106">
        <f>VLOOKUP(A12,Бег!$A$7:$F$111,6,FALSE)</f>
        <v>930</v>
      </c>
      <c r="G12" s="106">
        <f>E12+F12</f>
        <v>1906</v>
      </c>
      <c r="H12">
        <f>RANK(G12,$G$7:$G$60,0)</f>
        <v>14</v>
      </c>
      <c r="K12" s="97" t="s">
        <v>127</v>
      </c>
    </row>
    <row r="13" spans="1:11" ht="14.25">
      <c r="A13" s="97" t="s">
        <v>132</v>
      </c>
      <c r="B13" t="str">
        <f>VLOOKUP(A13,Мандатная!$A$17:$H$153,2,FALSE)</f>
        <v>Журавков</v>
      </c>
      <c r="C13" t="str">
        <f>VLOOKUP(A13,Мандатная!$A$17:$H$153,3,FALSE)</f>
        <v>Илья</v>
      </c>
      <c r="D13">
        <f>VLOOKUP(A13,Мандатная!$A$17:$H$153,5,FALSE)</f>
        <v>0</v>
      </c>
      <c r="E13" s="106">
        <f>VLOOKUP(A13,Плав!$A$6:$F$133,6,FALSE)</f>
        <v>911</v>
      </c>
      <c r="F13" s="106">
        <f>VLOOKUP(A13,Бег!$A$7:$F$111,6,FALSE)</f>
        <v>1012</v>
      </c>
      <c r="G13" s="106">
        <f>E13+F13</f>
        <v>1923</v>
      </c>
      <c r="H13">
        <f>RANK(G13,$G$7:$G$60,0)</f>
        <v>8</v>
      </c>
      <c r="K13" s="97" t="s">
        <v>132</v>
      </c>
    </row>
    <row r="14" spans="1:11" ht="14.25">
      <c r="A14" s="97" t="s">
        <v>137</v>
      </c>
      <c r="B14" t="str">
        <f>VLOOKUP(A14,Мандатная!$A$17:$H$153,2,FALSE)</f>
        <v>Пирожков</v>
      </c>
      <c r="C14" t="str">
        <f>VLOOKUP(A14,Мандатная!$A$17:$H$153,3,FALSE)</f>
        <v>Пётр</v>
      </c>
      <c r="D14">
        <f>VLOOKUP(A14,Мандатная!$A$17:$H$153,5,FALSE)</f>
        <v>0</v>
      </c>
      <c r="E14" s="106">
        <f>VLOOKUP(A14,Плав!$A$6:$F$133,6,FALSE)</f>
        <v>895</v>
      </c>
      <c r="F14" s="106">
        <f>VLOOKUP(A14,Бег!$A$7:$F$111,6,FALSE)</f>
        <v>951</v>
      </c>
      <c r="G14" s="106">
        <f>E14+F14</f>
        <v>1846</v>
      </c>
      <c r="H14">
        <f>RANK(G14,$G$7:$G$60,0)</f>
        <v>22</v>
      </c>
      <c r="K14" s="97" t="s">
        <v>137</v>
      </c>
    </row>
    <row r="15" spans="1:11" ht="14.25">
      <c r="A15" s="97" t="s">
        <v>141</v>
      </c>
      <c r="B15" t="str">
        <f>VLOOKUP(A15,Мандатная!$A$17:$H$153,2,FALSE)</f>
        <v>Крючков </v>
      </c>
      <c r="C15" t="str">
        <f>VLOOKUP(A15,Мандатная!$A$17:$H$153,3,FALSE)</f>
        <v>Даниил</v>
      </c>
      <c r="D15">
        <f>VLOOKUP(A15,Мандатная!$A$17:$H$153,5,FALSE)</f>
        <v>0</v>
      </c>
      <c r="E15" s="106">
        <f>VLOOKUP(A15,Плав!$A$6:$F$133,6,FALSE)</f>
        <v>845</v>
      </c>
      <c r="F15" s="106">
        <f>VLOOKUP(A15,Бег!$A$7:$F$111,6,FALSE)</f>
        <v>958</v>
      </c>
      <c r="G15" s="106">
        <f>E15+F15</f>
        <v>1803</v>
      </c>
      <c r="H15">
        <f>RANK(G15,$G$7:$G$60,0)</f>
        <v>26</v>
      </c>
      <c r="K15" s="97" t="s">
        <v>141</v>
      </c>
    </row>
    <row r="16" spans="1:11" ht="15.75">
      <c r="A16" s="107" t="s">
        <v>429</v>
      </c>
      <c r="B16" s="108" t="s">
        <v>130</v>
      </c>
      <c r="C16" s="108"/>
      <c r="D16" s="108"/>
      <c r="E16" s="109"/>
      <c r="F16" s="102"/>
      <c r="G16" s="102"/>
      <c r="H16" s="100"/>
      <c r="I16" s="103">
        <f>SUM(G12:G15)</f>
        <v>7478</v>
      </c>
      <c r="J16" s="104">
        <f>RANK(I16,$I$11:$I$84,0)</f>
        <v>5</v>
      </c>
      <c r="K16" s="99" t="s">
        <v>429</v>
      </c>
    </row>
    <row r="17" spans="1:11" ht="14.25">
      <c r="A17" s="97" t="s">
        <v>144</v>
      </c>
      <c r="B17" t="str">
        <f>VLOOKUP(A17,Мандатная!$A$17:$H$153,2,FALSE)</f>
        <v>Конеев </v>
      </c>
      <c r="C17" t="str">
        <f>VLOOKUP(A17,Мандатная!$A$17:$H$153,3,FALSE)</f>
        <v>Павел </v>
      </c>
      <c r="D17" t="str">
        <f>VLOOKUP(A17,Мандатная!$A$17:$H$153,5,FALSE)</f>
        <v>Астрахань-1</v>
      </c>
      <c r="E17" s="106">
        <f>VLOOKUP(A17,Плав!$A$6:$F$133,6,FALSE)</f>
        <v>980</v>
      </c>
      <c r="F17" s="106">
        <f>VLOOKUP(A17,Бег!$A$7:$F$111,6,FALSE)</f>
        <v>915</v>
      </c>
      <c r="G17" s="106">
        <f>E17+F17</f>
        <v>1895</v>
      </c>
      <c r="H17">
        <f>RANK(G17,$G$7:$G$60,0)</f>
        <v>16</v>
      </c>
      <c r="K17" s="97" t="s">
        <v>144</v>
      </c>
    </row>
    <row r="18" spans="1:11" ht="14.25">
      <c r="A18" s="97" t="s">
        <v>150</v>
      </c>
      <c r="B18" t="str">
        <f>VLOOKUP(A18,Мандатная!$A$17:$H$153,2,FALSE)</f>
        <v>Латышов </v>
      </c>
      <c r="C18" t="str">
        <f>VLOOKUP(A18,Мандатная!$A$17:$H$153,3,FALSE)</f>
        <v>Никита</v>
      </c>
      <c r="D18">
        <f>VLOOKUP(A18,Мандатная!$A$17:$H$153,5,FALSE)</f>
        <v>0</v>
      </c>
      <c r="E18" s="106">
        <f>VLOOKUP(A18,Плав!$A$6:$F$133,6,FALSE)</f>
        <v>931</v>
      </c>
      <c r="F18" s="106">
        <f>VLOOKUP(A18,Бег!$A$7:$F$111,6,FALSE)</f>
        <v>990</v>
      </c>
      <c r="G18" s="106">
        <f>E18+F18</f>
        <v>1921</v>
      </c>
      <c r="H18">
        <f>RANK(G18,$G$7:$G$60,0)</f>
        <v>9</v>
      </c>
      <c r="K18" s="97" t="s">
        <v>150</v>
      </c>
    </row>
    <row r="19" spans="1:11" ht="14.25">
      <c r="A19" s="97" t="s">
        <v>154</v>
      </c>
      <c r="B19" t="str">
        <f>VLOOKUP(A19,Мандатная!$A$17:$H$153,2,FALSE)</f>
        <v>Джумангазиев </v>
      </c>
      <c r="C19" t="str">
        <f>VLOOKUP(A19,Мандатная!$A$17:$H$153,3,FALSE)</f>
        <v>Данияр</v>
      </c>
      <c r="D19">
        <f>VLOOKUP(A19,Мандатная!$A$17:$H$153,5,FALSE)</f>
        <v>0</v>
      </c>
      <c r="E19" s="106">
        <f>VLOOKUP(A19,Плав!$A$6:$F$133,6,FALSE)</f>
        <v>823</v>
      </c>
      <c r="F19" s="106">
        <f>VLOOKUP(A19,Бег!$A$7:$F$111,6,FALSE)</f>
        <v>709</v>
      </c>
      <c r="G19" s="106">
        <f>E19+F19</f>
        <v>1532</v>
      </c>
      <c r="H19">
        <f>RANK(G19,$G$7:$G$60,0)</f>
        <v>42</v>
      </c>
      <c r="K19" s="97" t="s">
        <v>154</v>
      </c>
    </row>
    <row r="20" spans="1:11" ht="14.25">
      <c r="A20" s="97" t="s">
        <v>160</v>
      </c>
      <c r="B20" t="str">
        <f>VLOOKUP(A20,Мандатная!$A$17:$H$153,2,FALSE)</f>
        <v>Манякин </v>
      </c>
      <c r="C20" t="str">
        <f>VLOOKUP(A20,Мандатная!$A$17:$H$153,3,FALSE)</f>
        <v>Николай</v>
      </c>
      <c r="D20">
        <f>VLOOKUP(A20,Мандатная!$A$17:$H$153,5,FALSE)</f>
        <v>0</v>
      </c>
      <c r="E20" s="106">
        <f>VLOOKUP(A20,Плав!$A$6:$F$133,6,FALSE)</f>
        <v>907</v>
      </c>
      <c r="F20" s="106">
        <f>VLOOKUP(A20,Бег!$A$7:$F$111,6,FALSE)</f>
        <v>910</v>
      </c>
      <c r="G20" s="106">
        <f>E20+F20</f>
        <v>1817</v>
      </c>
      <c r="H20">
        <f>RANK(G20,$G$7:$G$60,0)</f>
        <v>25</v>
      </c>
      <c r="K20" s="97" t="s">
        <v>160</v>
      </c>
    </row>
    <row r="21" spans="1:11" ht="15.75">
      <c r="A21" s="107" t="s">
        <v>434</v>
      </c>
      <c r="B21" s="108" t="s">
        <v>148</v>
      </c>
      <c r="C21" s="108"/>
      <c r="D21" s="108"/>
      <c r="E21" s="109"/>
      <c r="F21" s="102"/>
      <c r="G21" s="102"/>
      <c r="H21" s="100"/>
      <c r="I21" s="103">
        <f>SUM(G17:G20)</f>
        <v>7165</v>
      </c>
      <c r="J21" s="104">
        <f>RANK(I21,$I$11:$I$84,0)</f>
        <v>8</v>
      </c>
      <c r="K21" s="99" t="s">
        <v>434</v>
      </c>
    </row>
    <row r="22" spans="1:11" ht="14.25">
      <c r="A22" s="97" t="s">
        <v>164</v>
      </c>
      <c r="B22" t="str">
        <f>VLOOKUP(A22,Мандатная!$A$17:$H$153,2,FALSE)</f>
        <v>Якунин</v>
      </c>
      <c r="C22" s="11" t="str">
        <f>VLOOKUP(A22,Мандатная!$A$17:$H$153,3,FALSE)</f>
        <v>Дмитрий</v>
      </c>
      <c r="D22" s="11" t="str">
        <f>VLOOKUP(A22,Мандатная!$A$17:$H$153,5,FALSE)</f>
        <v>Ульяновск-1</v>
      </c>
      <c r="E22" s="98">
        <f>VLOOKUP(A22,Плав!$A$6:$F$133,6,FALSE)</f>
        <v>958</v>
      </c>
      <c r="F22" s="98">
        <f>VLOOKUP(A22,Бег!$A$7:$F$111,6,FALSE)</f>
        <v>952</v>
      </c>
      <c r="G22" s="106">
        <f>E22+F22</f>
        <v>1910</v>
      </c>
      <c r="H22">
        <f>RANK(G22,$G$7:$G$60,0)</f>
        <v>12</v>
      </c>
      <c r="I22" s="11"/>
      <c r="J22" s="11"/>
      <c r="K22" s="97" t="s">
        <v>164</v>
      </c>
    </row>
    <row r="23" spans="1:11" ht="14.25">
      <c r="A23" s="97" t="s">
        <v>169</v>
      </c>
      <c r="B23" t="str">
        <f>VLOOKUP(A23,Мандатная!$A$17:$H$153,2,FALSE)</f>
        <v>Турчин</v>
      </c>
      <c r="C23" t="str">
        <f>VLOOKUP(A23,Мандатная!$A$17:$H$153,3,FALSE)</f>
        <v>Дмитрий</v>
      </c>
      <c r="D23">
        <f>VLOOKUP(A23,Мандатная!$A$17:$H$153,5,FALSE)</f>
        <v>0</v>
      </c>
      <c r="E23" s="106">
        <f>VLOOKUP(A23,Плав!$A$6:$F$133,6,FALSE)</f>
        <v>940</v>
      </c>
      <c r="F23" s="106">
        <f>VLOOKUP(A23,Бег!$A$7:$F$111,6,FALSE)</f>
        <v>973</v>
      </c>
      <c r="G23" s="106">
        <f>E23+F23</f>
        <v>1913</v>
      </c>
      <c r="H23">
        <f>RANK(G23,$G$7:$G$60,0)</f>
        <v>11</v>
      </c>
      <c r="K23" s="97" t="s">
        <v>169</v>
      </c>
    </row>
    <row r="24" spans="1:11" ht="14.25">
      <c r="A24" s="97" t="s">
        <v>172</v>
      </c>
      <c r="B24" t="str">
        <f>VLOOKUP(A24,Мандатная!$A$17:$H$153,2,FALSE)</f>
        <v>Нигматуллин</v>
      </c>
      <c r="C24" t="str">
        <f>VLOOKUP(A24,Мандатная!$A$17:$H$153,3,FALSE)</f>
        <v>Айдар</v>
      </c>
      <c r="D24">
        <f>VLOOKUP(A24,Мандатная!$A$17:$H$153,5,FALSE)</f>
        <v>0</v>
      </c>
      <c r="E24" s="106">
        <f>VLOOKUP(A24,Плав!$A$6:$F$133,6,FALSE)</f>
        <v>908</v>
      </c>
      <c r="F24" s="106">
        <f>VLOOKUP(A24,Бег!$A$7:$F$111,6,FALSE)</f>
        <v>1020</v>
      </c>
      <c r="G24" s="106">
        <f>E24+F24</f>
        <v>1928</v>
      </c>
      <c r="H24">
        <f>RANK(G24,$G$7:$G$60,0)</f>
        <v>7</v>
      </c>
      <c r="K24" s="97" t="s">
        <v>172</v>
      </c>
    </row>
    <row r="25" spans="1:11" ht="14.25">
      <c r="A25" s="97" t="s">
        <v>177</v>
      </c>
      <c r="B25" t="str">
        <f>VLOOKUP(A25,Мандатная!$A$17:$H$153,2,FALSE)</f>
        <v>Хаяров</v>
      </c>
      <c r="C25" t="str">
        <f>VLOOKUP(A25,Мандатная!$A$17:$H$153,3,FALSE)</f>
        <v>Айдар</v>
      </c>
      <c r="D25">
        <f>VLOOKUP(A25,Мандатная!$A$17:$H$153,5,FALSE)</f>
        <v>0</v>
      </c>
      <c r="E25" s="106">
        <f>VLOOKUP(A25,Плав!$A$6:$F$133,6,FALSE)</f>
        <v>912</v>
      </c>
      <c r="F25" s="106">
        <f>VLOOKUP(A25,Бег!$A$7:$F$111,6,FALSE)</f>
        <v>994</v>
      </c>
      <c r="G25" s="106">
        <f>E25+F25</f>
        <v>1906</v>
      </c>
      <c r="H25">
        <f>RANK(G25,$G$7:$G$60,0)</f>
        <v>14</v>
      </c>
      <c r="K25" s="97" t="s">
        <v>177</v>
      </c>
    </row>
    <row r="26" spans="1:11" ht="15.75">
      <c r="A26" s="107" t="s">
        <v>439</v>
      </c>
      <c r="B26" s="108" t="s">
        <v>166</v>
      </c>
      <c r="C26" s="108"/>
      <c r="D26" s="108"/>
      <c r="E26" s="109"/>
      <c r="F26" s="102"/>
      <c r="G26" s="102"/>
      <c r="H26" s="100"/>
      <c r="I26" s="103">
        <f>SUM(G22:G25)</f>
        <v>7657</v>
      </c>
      <c r="J26" s="104">
        <f>RANK(I26,$I$11:$I$84,0)</f>
        <v>2</v>
      </c>
      <c r="K26" s="99" t="s">
        <v>439</v>
      </c>
    </row>
    <row r="27" spans="1:11" ht="15.75">
      <c r="A27" s="97" t="s">
        <v>182</v>
      </c>
      <c r="B27" s="29" t="s">
        <v>145</v>
      </c>
      <c r="C27" t="str">
        <f>VLOOKUP(A27,Мандатная!$A$17:$H$153,3,FALSE)</f>
        <v>Александр</v>
      </c>
      <c r="D27" t="s">
        <v>185</v>
      </c>
      <c r="E27" s="106">
        <f>VLOOKUP(A27,Плав!$A$6:$F$133,6,FALSE)</f>
        <v>948</v>
      </c>
      <c r="F27" s="106">
        <f>VLOOKUP(A27,Бег!$A$7:$F$111,6,FALSE)</f>
        <v>973</v>
      </c>
      <c r="G27" s="106">
        <f>E27+F27</f>
        <v>1921</v>
      </c>
      <c r="H27">
        <f>RANK(G27,$G$7:$G$60,0)</f>
        <v>9</v>
      </c>
      <c r="K27" s="97" t="s">
        <v>182</v>
      </c>
    </row>
    <row r="28" spans="1:11" ht="15.75">
      <c r="A28" s="97" t="s">
        <v>187</v>
      </c>
      <c r="B28" s="29" t="s">
        <v>151</v>
      </c>
      <c r="C28" t="str">
        <f>VLOOKUP(A28,Мандатная!$A$17:$H$153,3,FALSE)</f>
        <v>Георгий</v>
      </c>
      <c r="D28">
        <f>VLOOKUP(A28,Мандатная!$A$17:$H$153,5,FALSE)</f>
        <v>0</v>
      </c>
      <c r="E28" s="106">
        <f>VLOOKUP(A28,Плав!$A$6:$F$133,6,FALSE)</f>
        <v>901</v>
      </c>
      <c r="F28" s="106">
        <f>VLOOKUP(A28,Бег!$A$7:$F$111,6,FALSE)</f>
        <v>985</v>
      </c>
      <c r="G28" s="106">
        <f>E28+F28</f>
        <v>1886</v>
      </c>
      <c r="H28">
        <f>RANK(G28,$G$7:$G$60,0)</f>
        <v>19</v>
      </c>
      <c r="K28" s="97" t="s">
        <v>187</v>
      </c>
    </row>
    <row r="29" spans="1:11" ht="15.75">
      <c r="A29" s="97" t="s">
        <v>191</v>
      </c>
      <c r="B29" s="29" t="s">
        <v>155</v>
      </c>
      <c r="C29" t="str">
        <f>VLOOKUP(A29,Мандатная!$A$17:$H$153,3,FALSE)</f>
        <v>Кирилл</v>
      </c>
      <c r="D29">
        <f>VLOOKUP(A29,Мандатная!$A$17:$H$153,5,FALSE)</f>
        <v>0</v>
      </c>
      <c r="E29" s="106">
        <f>VLOOKUP(A29,Плав!$A$6:$F$133,6,FALSE)</f>
        <v>940</v>
      </c>
      <c r="F29" s="106">
        <f>VLOOKUP(A29,Бег!$A$7:$F$111,6,FALSE)</f>
        <v>954</v>
      </c>
      <c r="G29" s="106">
        <f>E29+F29</f>
        <v>1894</v>
      </c>
      <c r="H29">
        <f>RANK(G29,$G$7:$G$60,0)</f>
        <v>17</v>
      </c>
      <c r="K29" s="97" t="s">
        <v>191</v>
      </c>
    </row>
    <row r="30" spans="1:11" ht="15.75">
      <c r="A30" s="97" t="s">
        <v>194</v>
      </c>
      <c r="B30" s="29" t="s">
        <v>161</v>
      </c>
      <c r="C30" t="str">
        <f>VLOOKUP(A30,Мандатная!$A$17:$H$153,3,FALSE)</f>
        <v>Илья</v>
      </c>
      <c r="D30">
        <f>VLOOKUP(A30,Мандатная!$A$17:$H$153,5,FALSE)</f>
        <v>0</v>
      </c>
      <c r="E30" s="106">
        <f>VLOOKUP(A30,Плав!$A$6:$F$133,6,FALSE)</f>
        <v>954</v>
      </c>
      <c r="F30" s="106">
        <f>VLOOKUP(A30,Бег!$A$7:$F$111,6,FALSE)</f>
        <v>931</v>
      </c>
      <c r="G30" s="106">
        <f>E30+F30</f>
        <v>1885</v>
      </c>
      <c r="H30">
        <f>RANK(G30,$G$7:$G$60,0)</f>
        <v>20</v>
      </c>
      <c r="K30" s="97" t="s">
        <v>194</v>
      </c>
    </row>
    <row r="31" spans="1:11" ht="15.75">
      <c r="A31" s="107" t="s">
        <v>443</v>
      </c>
      <c r="B31" s="108" t="s">
        <v>185</v>
      </c>
      <c r="C31" s="108"/>
      <c r="D31" s="108"/>
      <c r="E31" s="109"/>
      <c r="F31" s="102"/>
      <c r="G31" s="102"/>
      <c r="H31" s="100"/>
      <c r="I31" s="103">
        <f>SUM(G27:G30)</f>
        <v>7586</v>
      </c>
      <c r="J31" s="104">
        <f>RANK(I31,$I$11:$I$84,0)</f>
        <v>3</v>
      </c>
      <c r="K31" s="99" t="s">
        <v>443</v>
      </c>
    </row>
    <row r="32" spans="1:11" ht="15.75">
      <c r="A32" s="97" t="s">
        <v>198</v>
      </c>
      <c r="B32" s="29" t="s">
        <v>231</v>
      </c>
      <c r="C32" t="str">
        <f>VLOOKUP(A32,Мандатная!$A$17:$H$153,3,FALSE)</f>
        <v> Кирила</v>
      </c>
      <c r="D32" t="str">
        <f>VLOOKUP(A32,Мандатная!$A$17:$H$153,5,FALSE)</f>
        <v>Рыбинск-1</v>
      </c>
      <c r="E32" s="106">
        <f>VLOOKUP(A32,Плав!$A$6:$F$133,6,FALSE)</f>
        <v>965</v>
      </c>
      <c r="F32" s="106">
        <f>VLOOKUP(A32,Бег!$A$7:$F$111,6,FALSE)</f>
        <v>874</v>
      </c>
      <c r="G32" s="106">
        <f>E32+F32</f>
        <v>1839</v>
      </c>
      <c r="H32">
        <f>RANK(G32,$G$7:$G$60,0)</f>
        <v>24</v>
      </c>
      <c r="K32" s="97" t="s">
        <v>198</v>
      </c>
    </row>
    <row r="33" spans="1:11" ht="15.75">
      <c r="A33" s="97" t="s">
        <v>204</v>
      </c>
      <c r="B33" s="29" t="s">
        <v>236</v>
      </c>
      <c r="C33" t="str">
        <f>VLOOKUP(A33,Мандатная!$A$17:$H$153,3,FALSE)</f>
        <v> Данила</v>
      </c>
      <c r="D33">
        <f>VLOOKUP(A33,Мандатная!$A$17:$H$153,5,FALSE)</f>
        <v>0</v>
      </c>
      <c r="E33" s="106">
        <f>VLOOKUP(A33,Плав!$A$6:$F$133,6,FALSE)</f>
        <v>918</v>
      </c>
      <c r="F33" s="106">
        <f>VLOOKUP(A33,Бег!$A$7:$F$111,6,FALSE)</f>
        <v>969</v>
      </c>
      <c r="G33" s="106">
        <f>E33+F33</f>
        <v>1887</v>
      </c>
      <c r="H33">
        <f>RANK(G33,$G$7:$G$60,0)</f>
        <v>18</v>
      </c>
      <c r="K33" s="97" t="s">
        <v>204</v>
      </c>
    </row>
    <row r="34" spans="1:11" ht="15.75">
      <c r="A34" s="97" t="s">
        <v>209</v>
      </c>
      <c r="B34" s="29" t="s">
        <v>240</v>
      </c>
      <c r="C34" t="str">
        <f>VLOOKUP(A34,Мандатная!$A$17:$H$153,3,FALSE)</f>
        <v>Даниил</v>
      </c>
      <c r="D34">
        <f>VLOOKUP(A34,Мандатная!$A$17:$H$153,5,FALSE)</f>
        <v>0</v>
      </c>
      <c r="E34" s="106">
        <f>VLOOKUP(A34,Плав!$A$6:$F$133,6,FALSE)</f>
        <v>920</v>
      </c>
      <c r="F34" s="106">
        <f>VLOOKUP(A34,Бег!$A$7:$F$111,6,FALSE)</f>
        <v>988</v>
      </c>
      <c r="G34" s="106">
        <f>E34+F34</f>
        <v>1908</v>
      </c>
      <c r="H34">
        <f>RANK(G34,$G$7:$G$60,0)</f>
        <v>13</v>
      </c>
      <c r="K34" s="97" t="s">
        <v>209</v>
      </c>
    </row>
    <row r="35" spans="1:11" ht="15.75">
      <c r="A35" s="97" t="s">
        <v>214</v>
      </c>
      <c r="B35" s="29" t="s">
        <v>244</v>
      </c>
      <c r="C35" t="str">
        <f>VLOOKUP(A35,Мандатная!$A$17:$H$153,3,FALSE)</f>
        <v> Артём</v>
      </c>
      <c r="D35">
        <f>VLOOKUP(A35,Мандатная!$A$17:$H$153,5,FALSE)</f>
        <v>0</v>
      </c>
      <c r="E35" s="106">
        <f>VLOOKUP(A35,Плав!$A$6:$F$133,6,FALSE)</f>
        <v>927</v>
      </c>
      <c r="F35" s="106">
        <f>VLOOKUP(A35,Бег!$A$7:$F$111,6,FALSE)</f>
        <v>1002</v>
      </c>
      <c r="G35" s="106">
        <f>E35+F35</f>
        <v>1929</v>
      </c>
      <c r="H35">
        <f>RANK(G35,$G$7:$G$60,0)</f>
        <v>6</v>
      </c>
      <c r="K35" s="97" t="s">
        <v>214</v>
      </c>
    </row>
    <row r="36" spans="1:11" ht="15.75">
      <c r="A36" s="107" t="s">
        <v>448</v>
      </c>
      <c r="B36" s="108" t="s">
        <v>202</v>
      </c>
      <c r="C36" s="108"/>
      <c r="D36" s="108"/>
      <c r="E36" s="109"/>
      <c r="F36" s="102"/>
      <c r="G36" s="102"/>
      <c r="H36" s="100"/>
      <c r="I36" s="103">
        <f>SUM(G32:G35)</f>
        <v>7563</v>
      </c>
      <c r="J36" s="104">
        <f>RANK(I36,$I$11:$I$84,0)</f>
        <v>4</v>
      </c>
      <c r="K36" s="99" t="s">
        <v>448</v>
      </c>
    </row>
    <row r="37" spans="1:11" ht="15.75">
      <c r="A37" s="97" t="s">
        <v>217</v>
      </c>
      <c r="B37" s="29" t="s">
        <v>218</v>
      </c>
      <c r="D37" t="str">
        <f>VLOOKUP(A37,Мандатная!$A$17:$H$153,5,FALSE)</f>
        <v>Новороссийск</v>
      </c>
      <c r="E37" s="106">
        <f>VLOOKUP(A37,Плав!$A$6:$F$133,6,FALSE)</f>
        <v>851</v>
      </c>
      <c r="F37" s="106">
        <f>VLOOKUP(A37,Бег!$A$7:$F$111,6,FALSE)</f>
        <v>805</v>
      </c>
      <c r="G37" s="106">
        <f>E37+F37</f>
        <v>1656</v>
      </c>
      <c r="H37">
        <f>RANK(G37,$G$7:$G$60,0)</f>
        <v>39</v>
      </c>
      <c r="K37" s="97" t="s">
        <v>217</v>
      </c>
    </row>
    <row r="38" spans="1:11" ht="15.75">
      <c r="A38" s="60" t="s">
        <v>221</v>
      </c>
      <c r="B38" s="29" t="s">
        <v>222</v>
      </c>
      <c r="D38">
        <f>VLOOKUP(A38,Мандатная!$A$17:$H$153,5,FALSE)</f>
        <v>0</v>
      </c>
      <c r="E38" s="106">
        <f>VLOOKUP(A38,Плав!$A$6:$F$133,6,FALSE)</f>
        <v>868</v>
      </c>
      <c r="F38" s="106">
        <f>VLOOKUP(A38,Бег!$A$7:$F$111,6,FALSE)</f>
        <v>807</v>
      </c>
      <c r="G38" s="106">
        <f>E38+F38</f>
        <v>1675</v>
      </c>
      <c r="H38">
        <f>RANK(G38,$G$7:$G$60,0)</f>
        <v>36</v>
      </c>
      <c r="K38" s="60" t="s">
        <v>221</v>
      </c>
    </row>
    <row r="39" spans="1:11" ht="15.75">
      <c r="A39" s="97" t="s">
        <v>225</v>
      </c>
      <c r="B39" s="29" t="s">
        <v>226</v>
      </c>
      <c r="D39">
        <f>VLOOKUP(A39,Мандатная!$A$17:$H$153,5,FALSE)</f>
        <v>0</v>
      </c>
      <c r="E39" s="106">
        <f>VLOOKUP(A39,Плав!$A$6:$F$133,6,FALSE)</f>
        <v>803</v>
      </c>
      <c r="F39" s="106">
        <f>VLOOKUP(A39,Бег!$A$7:$F$111,6,FALSE)</f>
        <v>912</v>
      </c>
      <c r="G39" s="106">
        <f>E39+F39</f>
        <v>1715</v>
      </c>
      <c r="H39">
        <f>RANK(G39,$G$7:$G$60,0)</f>
        <v>35</v>
      </c>
      <c r="K39" s="97" t="s">
        <v>225</v>
      </c>
    </row>
    <row r="40" spans="1:11" ht="15.75">
      <c r="A40" s="60" t="s">
        <v>227</v>
      </c>
      <c r="B40" s="29" t="s">
        <v>228</v>
      </c>
      <c r="D40">
        <f>VLOOKUP(A40,Мандатная!$A$17:$H$153,5,FALSE)</f>
        <v>0</v>
      </c>
      <c r="E40" s="106">
        <f>VLOOKUP(A40,Плав!$A$6:$F$133,6,FALSE)</f>
        <v>573</v>
      </c>
      <c r="F40" s="106">
        <f>VLOOKUP(A40,Бег!$A$7:$F$111,6,FALSE)</f>
        <v>642</v>
      </c>
      <c r="G40" s="106">
        <f>E40+F40</f>
        <v>1215</v>
      </c>
      <c r="H40">
        <f>RANK(G40,$G$7:$G$60,0)</f>
        <v>44</v>
      </c>
      <c r="I40" s="11"/>
      <c r="K40" s="60" t="s">
        <v>227</v>
      </c>
    </row>
    <row r="41" spans="1:11" ht="15.75">
      <c r="A41" s="107" t="s">
        <v>453</v>
      </c>
      <c r="B41" s="108" t="s">
        <v>220</v>
      </c>
      <c r="C41" s="108"/>
      <c r="D41" s="108"/>
      <c r="E41" s="109"/>
      <c r="F41" s="102"/>
      <c r="G41" s="102"/>
      <c r="H41" s="100"/>
      <c r="I41" s="103">
        <f>SUM(G37:G40)</f>
        <v>6261</v>
      </c>
      <c r="J41" s="104">
        <f>RANK(I41,$I$11:$I$84,0)</f>
        <v>13</v>
      </c>
      <c r="K41" s="99" t="s">
        <v>453</v>
      </c>
    </row>
    <row r="42" spans="1:11" ht="12.75">
      <c r="A42" s="65" t="s">
        <v>230</v>
      </c>
      <c r="B42" t="str">
        <f>VLOOKUP(A42,Мандатная!$A$17:$H$153,2,FALSE)</f>
        <v>Дроздов </v>
      </c>
      <c r="D42" t="str">
        <f>VLOOKUP(A42,Мандатная!$A$17:$H$153,5,FALSE)</f>
        <v>Астрахань-2</v>
      </c>
      <c r="E42" s="106">
        <f>VLOOKUP(A42,Плав!$A$6:$F$133,6,FALSE)</f>
        <v>762</v>
      </c>
      <c r="F42" s="106">
        <f>VLOOKUP(A42,Бег!$A$7:$F$111,6,FALSE)</f>
        <v>850</v>
      </c>
      <c r="G42" s="106">
        <f>E42+F42</f>
        <v>1612</v>
      </c>
      <c r="H42">
        <f>RANK(G42,$G$7:$G$60,0)</f>
        <v>41</v>
      </c>
      <c r="K42" s="65" t="s">
        <v>230</v>
      </c>
    </row>
    <row r="43" spans="1:11" ht="12.75">
      <c r="A43" s="65" t="s">
        <v>235</v>
      </c>
      <c r="B43" t="str">
        <f>VLOOKUP(A43,Мандатная!$A$17:$H$153,2,FALSE)</f>
        <v>Мотузов</v>
      </c>
      <c r="D43">
        <f>VLOOKUP(A43,Мандатная!$A$17:$H$153,5,FALSE)</f>
        <v>0</v>
      </c>
      <c r="E43" s="106">
        <f>VLOOKUP(A43,Плав!$A$6:$F$133,6,FALSE)</f>
        <v>869</v>
      </c>
      <c r="F43" s="106">
        <f>VLOOKUP(A43,Бег!$A$7:$F$111,6,FALSE)</f>
        <v>804</v>
      </c>
      <c r="G43" s="106">
        <f>E43+F43</f>
        <v>1673</v>
      </c>
      <c r="H43">
        <f>RANK(G43,$G$7:$G$60,0)</f>
        <v>37</v>
      </c>
      <c r="K43" s="65" t="s">
        <v>235</v>
      </c>
    </row>
    <row r="44" spans="1:11" ht="12.75">
      <c r="A44" s="65" t="s">
        <v>239</v>
      </c>
      <c r="B44" t="str">
        <f>VLOOKUP(A44,Мандатная!$A$17:$H$153,2,FALSE)</f>
        <v>Покутний</v>
      </c>
      <c r="D44">
        <f>VLOOKUP(A44,Мандатная!$A$17:$H$153,5,FALSE)</f>
        <v>0</v>
      </c>
      <c r="E44" s="106">
        <f>VLOOKUP(A44,Плав!$A$6:$F$133,6,FALSE)</f>
        <v>928</v>
      </c>
      <c r="F44" s="106">
        <f>VLOOKUP(A44,Бег!$A$7:$F$111,6,FALSE)</f>
        <v>804</v>
      </c>
      <c r="G44" s="106">
        <f>E44+F44</f>
        <v>1732</v>
      </c>
      <c r="H44">
        <f>RANK(G44,$G$7:$G$60,0)</f>
        <v>32</v>
      </c>
      <c r="K44" s="65" t="s">
        <v>239</v>
      </c>
    </row>
    <row r="45" spans="1:11" ht="12.75">
      <c r="A45" s="65" t="s">
        <v>243</v>
      </c>
      <c r="B45" t="str">
        <f>VLOOKUP(A45,Мандатная!$A$17:$H$153,2,FALSE)</f>
        <v>Курбатов </v>
      </c>
      <c r="D45">
        <f>VLOOKUP(A45,Мандатная!$A$17:$H$153,5,FALSE)</f>
        <v>0</v>
      </c>
      <c r="E45" s="106">
        <f>VLOOKUP(A45,Плав!$A$6:$F$133,6,FALSE)</f>
        <v>833</v>
      </c>
      <c r="F45" s="106">
        <f>VLOOKUP(A45,Бег!$A$7:$F$111,6,FALSE)</f>
        <v>595</v>
      </c>
      <c r="G45" s="106">
        <f>E45+F45</f>
        <v>1428</v>
      </c>
      <c r="H45">
        <f>RANK(G45,$G$7:$G$60,0)</f>
        <v>43</v>
      </c>
      <c r="K45" s="65" t="s">
        <v>243</v>
      </c>
    </row>
    <row r="46" spans="1:11" ht="15">
      <c r="A46" s="93" t="s">
        <v>458</v>
      </c>
      <c r="B46" s="100" t="s">
        <v>232</v>
      </c>
      <c r="C46" s="100"/>
      <c r="D46" s="100"/>
      <c r="E46" s="100"/>
      <c r="F46" s="100"/>
      <c r="G46" s="100"/>
      <c r="H46" s="100"/>
      <c r="I46" s="103">
        <f>SUM(G42:G45)</f>
        <v>6445</v>
      </c>
      <c r="J46" s="104">
        <f>RANK(I46,$I$11:$I$84,0)</f>
        <v>12</v>
      </c>
      <c r="K46" s="93" t="s">
        <v>458</v>
      </c>
    </row>
    <row r="47" spans="1:11" ht="12.75">
      <c r="A47" s="65" t="s">
        <v>247</v>
      </c>
      <c r="B47" t="str">
        <f>VLOOKUP(A47,Мандатная!$A$17:$H$153,2,FALSE)</f>
        <v>Брусов</v>
      </c>
      <c r="D47" t="str">
        <f>VLOOKUP(A47,Мандатная!$A$17:$H$153,5,FALSE)</f>
        <v>Рыбинск-2</v>
      </c>
      <c r="E47" s="106">
        <f>VLOOKUP(A47,Плав!$A$6:$F$133,6,FALSE)</f>
        <v>844</v>
      </c>
      <c r="F47" s="106">
        <f>VLOOKUP(A47,Бег!$A$7:$F$111,6,FALSE)</f>
        <v>909</v>
      </c>
      <c r="G47" s="106">
        <f>E47+F47</f>
        <v>1753</v>
      </c>
      <c r="H47">
        <f>RANK(G47,$G$7:$G$60,0)</f>
        <v>31</v>
      </c>
      <c r="K47" s="65" t="s">
        <v>247</v>
      </c>
    </row>
    <row r="48" spans="1:11" ht="12.75">
      <c r="A48" s="65" t="s">
        <v>253</v>
      </c>
      <c r="B48" t="str">
        <f>VLOOKUP(A48,Мандатная!$A$17:$H$153,2,FALSE)</f>
        <v>Елкин</v>
      </c>
      <c r="D48">
        <f>VLOOKUP(A48,Мандатная!$A$17:$H$153,5,FALSE)</f>
        <v>0</v>
      </c>
      <c r="E48" s="106">
        <f>VLOOKUP(A48,Плав!$A$6:$F$133,6,FALSE)</f>
        <v>808</v>
      </c>
      <c r="F48" s="106">
        <f>VLOOKUP(A48,Бег!$A$7:$F$111,6,FALSE)</f>
        <v>921</v>
      </c>
      <c r="G48" s="106">
        <f>E48+F48</f>
        <v>1729</v>
      </c>
      <c r="H48">
        <f>RANK(G48,$G$7:$G$60,0)</f>
        <v>33</v>
      </c>
      <c r="K48" s="65" t="s">
        <v>253</v>
      </c>
    </row>
    <row r="49" spans="1:11" ht="12.75">
      <c r="A49" s="65" t="s">
        <v>258</v>
      </c>
      <c r="B49" t="str">
        <f>VLOOKUP(A49,Мандатная!$A$17:$H$153,2,FALSE)</f>
        <v>Румянцев</v>
      </c>
      <c r="D49">
        <f>VLOOKUP(A49,Мандатная!$A$17:$H$153,5,FALSE)</f>
        <v>0</v>
      </c>
      <c r="E49" s="106">
        <f>VLOOKUP(A49,Плав!$A$6:$F$133,6,FALSE)</f>
        <v>832</v>
      </c>
      <c r="F49" s="106">
        <f>VLOOKUP(A49,Бег!$A$7:$F$111,6,FALSE)</f>
        <v>802</v>
      </c>
      <c r="G49" s="106">
        <f>E49+F49</f>
        <v>1634</v>
      </c>
      <c r="H49">
        <f>RANK(G49,$G$7:$G$60,0)</f>
        <v>40</v>
      </c>
      <c r="K49" s="65" t="s">
        <v>258</v>
      </c>
    </row>
    <row r="50" spans="1:11" ht="12.75">
      <c r="A50" s="65" t="s">
        <v>262</v>
      </c>
      <c r="B50" t="str">
        <f>VLOOKUP(A50,Мандатная!$A$17:$H$153,2,FALSE)</f>
        <v>Пугачёв </v>
      </c>
      <c r="D50">
        <f>VLOOKUP(A50,Мандатная!$A$17:$H$153,5,FALSE)</f>
        <v>0</v>
      </c>
      <c r="E50" s="106">
        <f>VLOOKUP(A50,Плав!$A$6:$F$133,6,FALSE)</f>
        <v>899</v>
      </c>
      <c r="F50" s="106">
        <f>VLOOKUP(A50,Бег!$A$7:$F$111,6,FALSE)</f>
        <v>774</v>
      </c>
      <c r="G50" s="106">
        <f>E50+F50</f>
        <v>1673</v>
      </c>
      <c r="H50">
        <f>RANK(G50,$G$7:$G$60,0)</f>
        <v>37</v>
      </c>
      <c r="K50" s="65" t="s">
        <v>262</v>
      </c>
    </row>
    <row r="51" spans="1:11" ht="15">
      <c r="A51" s="87" t="s">
        <v>463</v>
      </c>
      <c r="B51" s="100" t="s">
        <v>251</v>
      </c>
      <c r="C51" s="100"/>
      <c r="D51" s="100"/>
      <c r="E51" s="100"/>
      <c r="F51" s="100"/>
      <c r="G51" s="100"/>
      <c r="H51" s="100"/>
      <c r="I51" s="103">
        <f>SUM(G47:G50)</f>
        <v>6789</v>
      </c>
      <c r="J51" s="104">
        <f>RANK(I51,$I$11:$I$84,0)</f>
        <v>11</v>
      </c>
      <c r="K51" s="87" t="s">
        <v>463</v>
      </c>
    </row>
    <row r="52" spans="1:11" ht="12.75">
      <c r="A52" s="65" t="s">
        <v>266</v>
      </c>
      <c r="B52" t="str">
        <f>VLOOKUP(A52,Мандатная!$A$17:$H$153,2,FALSE)</f>
        <v>Псарёв</v>
      </c>
      <c r="D52" t="str">
        <f>VLOOKUP(A52,Мандатная!$A$17:$H$153,5,FALSE)</f>
        <v>Воронеж-2</v>
      </c>
      <c r="E52" s="106">
        <f>VLOOKUP(A52,Плав!$A$6:$F$133,6,FALSE)</f>
        <v>942</v>
      </c>
      <c r="F52" s="106">
        <f>VLOOKUP(A52,Бег!$A$7:$F$111,6,FALSE)</f>
        <v>903</v>
      </c>
      <c r="G52" s="106">
        <f>E52+F52</f>
        <v>1845</v>
      </c>
      <c r="H52">
        <f>RANK(G52,$G$7:$G$60,0)</f>
        <v>23</v>
      </c>
      <c r="K52" s="65" t="s">
        <v>266</v>
      </c>
    </row>
    <row r="53" spans="1:11" ht="12.75">
      <c r="A53" s="65" t="s">
        <v>271</v>
      </c>
      <c r="B53" t="str">
        <f>VLOOKUP(A53,Мандатная!$A$17:$H$153,2,FALSE)</f>
        <v>Мадыкин</v>
      </c>
      <c r="D53">
        <f>VLOOKUP(A53,Мандатная!$A$17:$H$153,5,FALSE)</f>
        <v>0</v>
      </c>
      <c r="E53" s="106">
        <f>VLOOKUP(A53,Плав!$A$6:$F$133,6,FALSE)</f>
        <v>917</v>
      </c>
      <c r="F53" s="106">
        <f>VLOOKUP(A53,Бег!$A$7:$F$111,6,FALSE)</f>
        <v>964</v>
      </c>
      <c r="G53" s="106">
        <f>E53+F53</f>
        <v>1881</v>
      </c>
      <c r="H53">
        <f>RANK(G53,$G$7:$G$60,0)</f>
        <v>21</v>
      </c>
      <c r="K53" s="65" t="s">
        <v>271</v>
      </c>
    </row>
    <row r="54" spans="1:11" ht="12.75">
      <c r="A54" s="65" t="s">
        <v>274</v>
      </c>
      <c r="B54" t="str">
        <f>VLOOKUP(A54,Мандатная!$A$17:$H$153,2,FALSE)</f>
        <v>Гололобов</v>
      </c>
      <c r="D54">
        <f>VLOOKUP(A54,Мандатная!$A$17:$H$153,5,FALSE)</f>
        <v>0</v>
      </c>
      <c r="E54" s="106">
        <f>VLOOKUP(A54,Плав!$A$6:$F$133,6,FALSE)</f>
        <v>820</v>
      </c>
      <c r="F54" s="106">
        <f>VLOOKUP(A54,Бег!$A$7:$F$111,6,FALSE)</f>
        <v>907</v>
      </c>
      <c r="G54" s="106">
        <f>E54+F54</f>
        <v>1727</v>
      </c>
      <c r="H54">
        <f>RANK(G54,$G$7:$G$60,0)</f>
        <v>34</v>
      </c>
      <c r="K54" s="65" t="s">
        <v>274</v>
      </c>
    </row>
    <row r="55" spans="1:11" ht="12.75">
      <c r="A55" s="65" t="s">
        <v>279</v>
      </c>
      <c r="B55" t="str">
        <f>VLOOKUP(A55,Мандатная!$A$17:$H$153,2,FALSE)</f>
        <v>Маликов</v>
      </c>
      <c r="D55">
        <f>VLOOKUP(A55,Мандатная!$A$17:$H$153,5,FALSE)</f>
        <v>0</v>
      </c>
      <c r="E55" s="106">
        <f>VLOOKUP(A55,Плав!$A$6:$F$133,6,FALSE)</f>
        <v>833</v>
      </c>
      <c r="F55" s="106">
        <f>VLOOKUP(A55,Бег!$A$7:$F$111,6,FALSE)</f>
        <v>927</v>
      </c>
      <c r="G55" s="106">
        <f>E55+F55</f>
        <v>1760</v>
      </c>
      <c r="H55">
        <f>RANK(G55,$G$7:$G$60,0)</f>
        <v>30</v>
      </c>
      <c r="K55" s="65" t="s">
        <v>279</v>
      </c>
    </row>
    <row r="56" spans="1:11" ht="15">
      <c r="A56" s="87" t="s">
        <v>466</v>
      </c>
      <c r="B56" s="100" t="s">
        <v>269</v>
      </c>
      <c r="C56" s="100"/>
      <c r="D56" s="100"/>
      <c r="E56" s="100"/>
      <c r="F56" s="100"/>
      <c r="G56" s="100"/>
      <c r="H56" s="100"/>
      <c r="I56" s="103">
        <f>SUM(G52:G55)</f>
        <v>7213</v>
      </c>
      <c r="J56" s="104">
        <f>RANK(I56,$I$11:$I$84,0)</f>
        <v>7</v>
      </c>
      <c r="K56" s="87" t="s">
        <v>466</v>
      </c>
    </row>
    <row r="57" spans="1:11" ht="12.75">
      <c r="A57" s="65" t="s">
        <v>282</v>
      </c>
      <c r="B57" t="str">
        <f>VLOOKUP(A57,Мандатная!$A$17:$H$153,2,FALSE)</f>
        <v>Порсев </v>
      </c>
      <c r="D57" t="str">
        <f>VLOOKUP(A57,Мандатная!$A$17:$H$153,5,FALSE)</f>
        <v>Екатеринбург-2</v>
      </c>
      <c r="E57" s="106">
        <f>VLOOKUP(A57,Плав!$A$6:$F$133,6,FALSE)</f>
        <v>977</v>
      </c>
      <c r="F57" s="106">
        <f>VLOOKUP(A57,Бег!$A$7:$F$111,6,FALSE)</f>
        <v>979</v>
      </c>
      <c r="G57" s="106">
        <f>E57+F57</f>
        <v>1956</v>
      </c>
      <c r="H57">
        <f>RANK(G57,$G$7:$G$60,0)</f>
        <v>3</v>
      </c>
      <c r="K57" s="65" t="s">
        <v>282</v>
      </c>
    </row>
    <row r="58" spans="1:11" ht="12.75">
      <c r="A58" s="65" t="s">
        <v>286</v>
      </c>
      <c r="B58" t="str">
        <f>VLOOKUP(A58,Мандатная!$A$17:$H$153,2,FALSE)</f>
        <v>Мутьянов </v>
      </c>
      <c r="D58">
        <f>VLOOKUP(A58,Мандатная!$A$17:$H$153,5,FALSE)</f>
        <v>0</v>
      </c>
      <c r="E58" s="106">
        <f>VLOOKUP(A58,Плав!$A$6:$F$133,6,FALSE)</f>
        <v>872</v>
      </c>
      <c r="F58" s="106">
        <f>VLOOKUP(A58,Бег!$A$7:$F$111,6,FALSE)</f>
        <v>928</v>
      </c>
      <c r="G58" s="106">
        <f>E58+F58</f>
        <v>1800</v>
      </c>
      <c r="H58">
        <f>RANK(G58,$G$7:$G$60,0)</f>
        <v>28</v>
      </c>
      <c r="K58" s="65" t="s">
        <v>286</v>
      </c>
    </row>
    <row r="59" spans="1:11" ht="12.75">
      <c r="A59" s="65" t="s">
        <v>289</v>
      </c>
      <c r="B59" t="str">
        <f>VLOOKUP(A59,Мандатная!$A$17:$H$153,2,FALSE)</f>
        <v>Киприянов </v>
      </c>
      <c r="D59">
        <f>VLOOKUP(A59,Мандатная!$A$17:$H$153,5,FALSE)</f>
        <v>0</v>
      </c>
      <c r="E59" s="106">
        <f>VLOOKUP(A59,Плав!$A$6:$F$133,6,FALSE)</f>
        <v>764</v>
      </c>
      <c r="F59" s="106">
        <f>VLOOKUP(A59,Бег!$A$7:$F$111,6,FALSE)</f>
        <v>999</v>
      </c>
      <c r="G59" s="106">
        <f>E59+F59</f>
        <v>1763</v>
      </c>
      <c r="H59">
        <f>RANK(G59,$G$7:$G$60,0)</f>
        <v>29</v>
      </c>
      <c r="K59" s="65" t="s">
        <v>289</v>
      </c>
    </row>
    <row r="60" spans="1:11" ht="12.75">
      <c r="A60" s="65" t="s">
        <v>292</v>
      </c>
      <c r="B60" t="str">
        <f>VLOOKUP(A60,Мандатная!$A$17:$H$153,2,FALSE)</f>
        <v>Лазаренко </v>
      </c>
      <c r="D60">
        <f>VLOOKUP(A60,Мандатная!$A$17:$H$153,5,FALSE)</f>
        <v>0</v>
      </c>
      <c r="E60" s="106">
        <f>VLOOKUP(A60,Плав!$A$6:$F$133,6,FALSE)</f>
        <v>802</v>
      </c>
      <c r="F60" s="106">
        <f>VLOOKUP(A60,Бег!$A$7:$F$111,6,FALSE)</f>
        <v>999</v>
      </c>
      <c r="G60" s="106">
        <f>E60+F60</f>
        <v>1801</v>
      </c>
      <c r="H60">
        <f>RANK(G60,$G$7:$G$60,0)</f>
        <v>27</v>
      </c>
      <c r="K60" s="65" t="s">
        <v>292</v>
      </c>
    </row>
    <row r="61" spans="1:11" ht="15">
      <c r="A61" s="87" t="s">
        <v>471</v>
      </c>
      <c r="B61" s="100" t="s">
        <v>284</v>
      </c>
      <c r="C61" s="100"/>
      <c r="D61" s="100"/>
      <c r="E61" s="100"/>
      <c r="F61" s="100"/>
      <c r="G61" s="100"/>
      <c r="H61" s="100"/>
      <c r="I61" s="103">
        <f>SUM(G57:G60)</f>
        <v>7320</v>
      </c>
      <c r="J61" s="104">
        <f>RANK(I61,$I$11:$I$84,0)</f>
        <v>6</v>
      </c>
      <c r="K61" s="87" t="s">
        <v>471</v>
      </c>
    </row>
    <row r="62" spans="1:11" ht="14.25">
      <c r="A62" s="97" t="s">
        <v>297</v>
      </c>
      <c r="B62" t="str">
        <f>VLOOKUP(A62,Мандатная!$A$17:$H$153,2,FALSE)</f>
        <v>Куренков</v>
      </c>
      <c r="C62" t="str">
        <f>VLOOKUP(A62,Мандатная!$A$17:$H$153,3,FALSE)</f>
        <v>Илья</v>
      </c>
      <c r="D62" t="str">
        <f>VLOOKUP(A62,Мандатная!$A$17:$H$153,5,FALSE)</f>
        <v>Ульяновск-2</v>
      </c>
      <c r="E62" s="106">
        <f>VLOOKUP(A62,Плав!$A$6:$F$133,6,FALSE)</f>
        <v>842</v>
      </c>
      <c r="F62" s="106">
        <f>VLOOKUP(A62,Бег!$A$7:$F$111,6,FALSE)</f>
        <v>930</v>
      </c>
      <c r="G62" s="106">
        <f>E62+F62</f>
        <v>1772</v>
      </c>
      <c r="H62">
        <f>RANK(G62,$G$7:$G$101,0)</f>
        <v>35</v>
      </c>
      <c r="K62" s="97" t="s">
        <v>297</v>
      </c>
    </row>
    <row r="63" spans="1:11" ht="14.25">
      <c r="A63" s="97" t="s">
        <v>303</v>
      </c>
      <c r="B63" t="str">
        <f>VLOOKUP(A63,Мандатная!$A$17:$H$153,2,FALSE)</f>
        <v>Пазушкин</v>
      </c>
      <c r="C63" t="str">
        <f>VLOOKUP(A63,Мандатная!$A$17:$H$153,3,FALSE)</f>
        <v>Илья</v>
      </c>
      <c r="D63">
        <f>VLOOKUP(A63,Мандатная!$A$17:$H$153,5,FALSE)</f>
        <v>0</v>
      </c>
      <c r="E63" s="106">
        <f>VLOOKUP(A63,Плав!$A$6:$F$133,6,FALSE)</f>
        <v>916</v>
      </c>
      <c r="F63" s="106">
        <f>VLOOKUP(A63,Бег!$A$7:$F$111,6,FALSE)</f>
        <v>843</v>
      </c>
      <c r="G63" s="106">
        <f>E63+F63</f>
        <v>1759</v>
      </c>
      <c r="H63">
        <f>RANK(G63,$G$7:$G$101,0)</f>
        <v>38</v>
      </c>
      <c r="K63" s="97" t="s">
        <v>303</v>
      </c>
    </row>
    <row r="64" spans="1:11" ht="14.25">
      <c r="A64" s="97" t="s">
        <v>306</v>
      </c>
      <c r="B64" t="str">
        <f>VLOOKUP(A64,Мандатная!$A$17:$H$153,2,FALSE)</f>
        <v>Попов</v>
      </c>
      <c r="C64" t="str">
        <f>VLOOKUP(A64,Мандатная!$A$17:$H$153,3,FALSE)</f>
        <v>Григорий</v>
      </c>
      <c r="D64">
        <f>VLOOKUP(A64,Мандатная!$A$17:$H$153,5,FALSE)</f>
        <v>0</v>
      </c>
      <c r="E64" s="106">
        <f>VLOOKUP(A64,Плав!$A$6:$F$133,6,FALSE)</f>
        <v>896</v>
      </c>
      <c r="F64" s="106">
        <f>VLOOKUP(A64,Бег!$A$7:$F$111,6,FALSE)</f>
        <v>898</v>
      </c>
      <c r="G64" s="106">
        <f>E64+F64</f>
        <v>1794</v>
      </c>
      <c r="H64">
        <f>RANK(G64,$G$7:$G$101,0)</f>
        <v>33</v>
      </c>
      <c r="K64" s="97" t="s">
        <v>306</v>
      </c>
    </row>
    <row r="65" spans="1:11" ht="14.25">
      <c r="A65" s="97" t="s">
        <v>310</v>
      </c>
      <c r="B65" t="str">
        <f>VLOOKUP(A65,Мандатная!$A$17:$H$153,2,FALSE)</f>
        <v>Панов</v>
      </c>
      <c r="C65" t="str">
        <f>VLOOKUP(A65,Мандатная!$A$17:$H$153,3,FALSE)</f>
        <v>Дмитрий</v>
      </c>
      <c r="D65">
        <f>VLOOKUP(A65,Мандатная!$A$17:$H$153,5,FALSE)</f>
        <v>0</v>
      </c>
      <c r="E65" s="106">
        <f>VLOOKUP(A65,Плав!$A$6:$F$133,6,FALSE)</f>
        <v>817</v>
      </c>
      <c r="F65" s="106">
        <f>VLOOKUP(A65,Бег!$A$7:$F$111,6,FALSE)</f>
        <v>999</v>
      </c>
      <c r="G65" s="106">
        <f>E65+F65</f>
        <v>1816</v>
      </c>
      <c r="H65">
        <f>RANK(G65,$G$7:$G$101,0)</f>
        <v>27</v>
      </c>
      <c r="K65" s="97" t="s">
        <v>310</v>
      </c>
    </row>
    <row r="66" spans="1:11" ht="15.75">
      <c r="A66" s="107" t="s">
        <v>476</v>
      </c>
      <c r="B66" s="108" t="s">
        <v>300</v>
      </c>
      <c r="C66" s="108"/>
      <c r="D66" s="108"/>
      <c r="E66" s="109"/>
      <c r="F66" s="102"/>
      <c r="G66" s="102"/>
      <c r="H66" s="100"/>
      <c r="I66" s="103">
        <f>SUM(G62:G65)</f>
        <v>7141</v>
      </c>
      <c r="J66" s="104">
        <f>RANK(I66,$I$11:$I$84,0)</f>
        <v>9</v>
      </c>
      <c r="K66" s="99" t="s">
        <v>476</v>
      </c>
    </row>
    <row r="67" spans="1:11" ht="14.25">
      <c r="A67" s="97" t="s">
        <v>314</v>
      </c>
      <c r="B67" t="str">
        <f>VLOOKUP(A67,Мандатная!$A$17:$H$153,2,FALSE)</f>
        <v>Сарычев </v>
      </c>
      <c r="C67" t="str">
        <f>VLOOKUP(A67,Мандатная!$A$17:$H$153,3,FALSE)</f>
        <v>Глеб</v>
      </c>
      <c r="D67" t="str">
        <f>VLOOKUP(A67,Мандатная!$A$17:$H$153,5,FALSE)</f>
        <v>Ижевск-2</v>
      </c>
      <c r="E67" s="106">
        <f>VLOOKUP(A67,Плав!$A$6:$F$133,6,FALSE)</f>
        <v>734</v>
      </c>
      <c r="F67" s="106">
        <f>VLOOKUP(A67,Бег!$A$7:$F$111,6,FALSE)</f>
        <v>837</v>
      </c>
      <c r="G67" s="106">
        <f>E67+F67</f>
        <v>1571</v>
      </c>
      <c r="H67">
        <f>RANK(G67,$G$7:$G$101,0)</f>
        <v>55</v>
      </c>
      <c r="K67" s="97" t="s">
        <v>314</v>
      </c>
    </row>
    <row r="68" spans="1:11" ht="14.25">
      <c r="A68" s="97" t="s">
        <v>319</v>
      </c>
      <c r="B68" t="str">
        <f>VLOOKUP(A68,Мандатная!$A$17:$H$153,2,FALSE)</f>
        <v>Рейх </v>
      </c>
      <c r="C68" t="str">
        <f>VLOOKUP(A68,Мандатная!$A$17:$H$153,3,FALSE)</f>
        <v>Матвей</v>
      </c>
      <c r="D68">
        <f>VLOOKUP(A68,Мандатная!$A$17:$H$153,5,FALSE)</f>
        <v>0</v>
      </c>
      <c r="E68" s="106">
        <f>VLOOKUP(A68,Плав!$A$6:$F$133,6,FALSE)</f>
        <v>897</v>
      </c>
      <c r="F68" s="106">
        <f>VLOOKUP(A68,Бег!$A$7:$F$111,6,FALSE)</f>
        <v>738</v>
      </c>
      <c r="G68" s="106">
        <f>E68+F68</f>
        <v>1635</v>
      </c>
      <c r="H68">
        <f>RANK(G68,$G$7:$G$101,0)</f>
        <v>50</v>
      </c>
      <c r="K68" s="97" t="s">
        <v>319</v>
      </c>
    </row>
    <row r="69" spans="1:11" ht="14.25">
      <c r="A69" s="97" t="s">
        <v>323</v>
      </c>
      <c r="B69" t="str">
        <f>VLOOKUP(A69,Мандатная!$A$17:$H$153,2,FALSE)</f>
        <v>Мухаметшин  </v>
      </c>
      <c r="C69" t="str">
        <f>VLOOKUP(A69,Мандатная!$A$17:$H$153,3,FALSE)</f>
        <v>Равиль</v>
      </c>
      <c r="D69">
        <f>VLOOKUP(A69,Мандатная!$A$17:$H$153,5,FALSE)</f>
        <v>0</v>
      </c>
      <c r="E69" s="106">
        <f>VLOOKUP(A69,Плав!$A$6:$F$133,6,FALSE)</f>
        <v>716</v>
      </c>
      <c r="F69" s="106">
        <f>VLOOKUP(A69,Бег!$A$7:$F$111,6,FALSE)</f>
        <v>877</v>
      </c>
      <c r="G69" s="106">
        <f>E69+F69</f>
        <v>1593</v>
      </c>
      <c r="H69">
        <f>RANK(G69,$G$7:$G$101,0)</f>
        <v>54</v>
      </c>
      <c r="K69" s="97" t="s">
        <v>323</v>
      </c>
    </row>
    <row r="70" spans="1:11" ht="14.25">
      <c r="A70" s="97" t="s">
        <v>328</v>
      </c>
      <c r="B70" t="str">
        <f>VLOOKUP(A70,Мандатная!$A$17:$H$153,2,FALSE)</f>
        <v>Хисамбиев </v>
      </c>
      <c r="C70" t="str">
        <f>VLOOKUP(A70,Мандатная!$A$17:$H$153,3,FALSE)</f>
        <v>Богдан </v>
      </c>
      <c r="D70">
        <f>VLOOKUP(A70,Мандатная!$A$17:$H$153,5,FALSE)</f>
        <v>0</v>
      </c>
      <c r="E70" s="106">
        <f>VLOOKUP(A70,Плав!$A$6:$F$133,6,FALSE)</f>
        <v>348</v>
      </c>
      <c r="F70" s="106">
        <f>VLOOKUP(A70,Бег!$A$7:$F$111,6,FALSE)</f>
        <v>499</v>
      </c>
      <c r="G70" s="106">
        <f>E70+F70</f>
        <v>847</v>
      </c>
      <c r="H70">
        <f>RANK(G70,$G$7:$G$101,0)</f>
        <v>64</v>
      </c>
      <c r="K70" s="97" t="s">
        <v>328</v>
      </c>
    </row>
    <row r="71" spans="1:11" ht="15.75">
      <c r="A71" s="107" t="s">
        <v>481</v>
      </c>
      <c r="B71" s="108" t="s">
        <v>317</v>
      </c>
      <c r="C71" s="108"/>
      <c r="D71" s="108"/>
      <c r="E71" s="109"/>
      <c r="F71" s="102"/>
      <c r="G71" s="102"/>
      <c r="H71" s="100"/>
      <c r="I71" s="103">
        <f>SUM(G67:G70)</f>
        <v>5646</v>
      </c>
      <c r="J71" s="104">
        <f>RANK(I71,$I$11:$I$84,0)</f>
        <v>15</v>
      </c>
      <c r="K71" s="99" t="s">
        <v>481</v>
      </c>
    </row>
    <row r="72" spans="1:11" ht="14.25">
      <c r="A72" s="97" t="s">
        <v>333</v>
      </c>
      <c r="B72" t="str">
        <f>VLOOKUP(A72,Мандатная!$A$17:$H$153,2,FALSE)</f>
        <v>Курушин</v>
      </c>
      <c r="C72" t="str">
        <f>VLOOKUP(A72,Мандатная!$A$17:$H$153,3,FALSE)</f>
        <v>Данила</v>
      </c>
      <c r="D72" t="str">
        <f>VLOOKUP(A72,Мандатная!$A$17:$H$153,5,FALSE)</f>
        <v>Ульяновск-3</v>
      </c>
      <c r="E72" s="106">
        <f>VLOOKUP(A72,Плав!$A$6:$F$133,6,FALSE)</f>
        <v>850</v>
      </c>
      <c r="F72" s="106">
        <f>VLOOKUP(A72,Бег!$A$7:$F$111,6,FALSE)</f>
        <v>999</v>
      </c>
      <c r="G72" s="106">
        <f>E72+F72</f>
        <v>1849</v>
      </c>
      <c r="H72">
        <f>RANK(G72,$G$7:$G$101,0)</f>
        <v>22</v>
      </c>
      <c r="K72" s="97" t="s">
        <v>333</v>
      </c>
    </row>
    <row r="73" spans="1:11" ht="14.25">
      <c r="A73" s="97" t="s">
        <v>339</v>
      </c>
      <c r="B73" t="str">
        <f>VLOOKUP(A73,Мандатная!$A$17:$H$153,2,FALSE)</f>
        <v>Чашкин</v>
      </c>
      <c r="C73" t="str">
        <f>VLOOKUP(A73,Мандатная!$A$17:$H$153,3,FALSE)</f>
        <v>Вадим</v>
      </c>
      <c r="D73">
        <f>VLOOKUP(A73,Мандатная!$A$17:$H$153,5,FALSE)</f>
        <v>0</v>
      </c>
      <c r="E73" s="106">
        <f>VLOOKUP(A73,Плав!$A$6:$F$133,6,FALSE)</f>
        <v>667</v>
      </c>
      <c r="F73" s="106">
        <f>VLOOKUP(A73,Бег!$A$7:$F$111,6,FALSE)</f>
        <v>931</v>
      </c>
      <c r="G73" s="106">
        <f>E73+F73</f>
        <v>1598</v>
      </c>
      <c r="H73">
        <f>RANK(G73,$G$7:$G$101,0)</f>
        <v>53</v>
      </c>
      <c r="K73" s="97" t="s">
        <v>339</v>
      </c>
    </row>
    <row r="74" spans="1:11" ht="14.25">
      <c r="A74" s="97" t="s">
        <v>344</v>
      </c>
      <c r="B74" t="str">
        <f>VLOOKUP(A74,Мандатная!$A$17:$H$153,2,FALSE)</f>
        <v>Угарин</v>
      </c>
      <c r="C74" t="str">
        <f>VLOOKUP(A74,Мандатная!$A$17:$H$153,3,FALSE)</f>
        <v>Алексей</v>
      </c>
      <c r="D74">
        <f>VLOOKUP(A74,Мандатная!$A$17:$H$153,5,FALSE)</f>
        <v>0</v>
      </c>
      <c r="E74" s="106">
        <f>VLOOKUP(A74,Плав!$A$6:$F$133,6,FALSE)</f>
        <v>856</v>
      </c>
      <c r="F74" s="106">
        <f>VLOOKUP(A74,Бег!$A$7:$F$111,6,FALSE)</f>
        <v>708</v>
      </c>
      <c r="G74" s="106">
        <f>E74+F74</f>
        <v>1564</v>
      </c>
      <c r="H74">
        <f>RANK(G74,$G$7:$G$101,0)</f>
        <v>56</v>
      </c>
      <c r="K74" s="97" t="s">
        <v>344</v>
      </c>
    </row>
    <row r="75" spans="1:11" ht="14.25">
      <c r="A75" s="97" t="s">
        <v>347</v>
      </c>
      <c r="B75" t="str">
        <f>VLOOKUP(A75,Мандатная!$A$17:$H$153,2,FALSE)</f>
        <v>Валиуллов</v>
      </c>
      <c r="C75" t="str">
        <f>VLOOKUP(A75,Мандатная!$A$17:$H$153,3,FALSE)</f>
        <v>Руслан</v>
      </c>
      <c r="D75">
        <f>VLOOKUP(A75,Мандатная!$A$17:$H$153,5,FALSE)</f>
        <v>0</v>
      </c>
      <c r="E75" s="106">
        <f>VLOOKUP(A75,Плав!$A$6:$F$133,6,FALSE)</f>
        <v>882</v>
      </c>
      <c r="F75" s="106">
        <f>VLOOKUP(A75,Бег!$A$7:$F$111,6,FALSE)</f>
        <v>925</v>
      </c>
      <c r="G75" s="106">
        <f>E75+F75</f>
        <v>1807</v>
      </c>
      <c r="H75">
        <f>RANK(G75,$G$7:$G$101,0)</f>
        <v>28</v>
      </c>
      <c r="K75" s="97" t="s">
        <v>347</v>
      </c>
    </row>
    <row r="76" spans="1:11" ht="15.75">
      <c r="A76" s="107" t="s">
        <v>486</v>
      </c>
      <c r="B76" s="108" t="s">
        <v>337</v>
      </c>
      <c r="C76" s="108"/>
      <c r="D76" s="108"/>
      <c r="E76" s="109"/>
      <c r="F76" s="102"/>
      <c r="G76" s="102"/>
      <c r="H76" s="100"/>
      <c r="I76" s="103">
        <f>SUM(G72:G75)</f>
        <v>6818</v>
      </c>
      <c r="J76" s="104">
        <f>RANK(I76,$I$11:$I$84,0)</f>
        <v>10</v>
      </c>
      <c r="K76" s="99" t="s">
        <v>486</v>
      </c>
    </row>
    <row r="77" spans="1:11" ht="14.25">
      <c r="A77" s="97" t="s">
        <v>352</v>
      </c>
      <c r="B77" t="str">
        <f>VLOOKUP(A77,Мандатная!$A$17:$H$153,2,FALSE)</f>
        <v>Орехов</v>
      </c>
      <c r="C77" t="str">
        <f>VLOOKUP(A77,Мандатная!$A$17:$H$153,3,FALSE)</f>
        <v>Андрей</v>
      </c>
      <c r="D77" t="str">
        <f>VLOOKUP(A77,Мандатная!$A$17:$H$153,5,FALSE)</f>
        <v>Воронеж-3</v>
      </c>
      <c r="E77" s="106">
        <f>VLOOKUP(A77,Плав!$A$6:$F$133,6,FALSE)</f>
        <v>0</v>
      </c>
      <c r="F77" s="106">
        <f>VLOOKUP(A77,Бег!$A$7:$F$111,6,FALSE)</f>
        <v>891</v>
      </c>
      <c r="G77" s="106">
        <f>E77+F77</f>
        <v>891</v>
      </c>
      <c r="H77">
        <f>RANK(G77,$G$7:$G$101,0)</f>
        <v>63</v>
      </c>
      <c r="K77" s="97" t="s">
        <v>352</v>
      </c>
    </row>
    <row r="78" spans="1:11" ht="14.25">
      <c r="A78" s="97" t="s">
        <v>356</v>
      </c>
      <c r="B78" t="str">
        <f>VLOOKUP(A78,Мандатная!$A$17:$H$153,2,FALSE)</f>
        <v>Турукин </v>
      </c>
      <c r="C78" t="str">
        <f>VLOOKUP(A78,Мандатная!$A$17:$H$153,3,FALSE)</f>
        <v>Павел</v>
      </c>
      <c r="D78">
        <f>VLOOKUP(A78,Мандатная!$A$17:$H$153,5,FALSE)</f>
        <v>0</v>
      </c>
      <c r="E78" s="106">
        <f>VLOOKUP(A78,Плав!$A$6:$F$133,6,FALSE)</f>
        <v>846</v>
      </c>
      <c r="F78" s="106">
        <f>VLOOKUP(A78,Бег!$A$7:$F$111,6,FALSE)</f>
        <v>957</v>
      </c>
      <c r="G78" s="106">
        <f>E78+F78</f>
        <v>1803</v>
      </c>
      <c r="H78">
        <f>RANK(G78,$G$7:$G$101,0)</f>
        <v>29</v>
      </c>
      <c r="K78" s="97" t="s">
        <v>356</v>
      </c>
    </row>
    <row r="79" spans="1:11" ht="14.25">
      <c r="A79" s="97" t="s">
        <v>359</v>
      </c>
      <c r="B79" t="str">
        <f>VLOOKUP(A79,Мандатная!$A$17:$H$153,2,FALSE)</f>
        <v>Кузнецов </v>
      </c>
      <c r="C79" t="str">
        <f>VLOOKUP(A79,Мандатная!$A$17:$H$153,3,FALSE)</f>
        <v>Дмитрий</v>
      </c>
      <c r="D79">
        <f>VLOOKUP(A79,Мандатная!$A$17:$H$153,5,FALSE)</f>
        <v>0</v>
      </c>
      <c r="E79" s="106">
        <f>VLOOKUP(A79,Плав!$A$6:$F$133,6,FALSE)</f>
        <v>846</v>
      </c>
      <c r="F79" s="106">
        <f>VLOOKUP(A79,Бег!$A$7:$F$111,6,FALSE)</f>
        <v>936</v>
      </c>
      <c r="G79" s="106">
        <f>E79+F79</f>
        <v>1782</v>
      </c>
      <c r="H79">
        <f>RANK(G79,$G$7:$G$101,0)</f>
        <v>34</v>
      </c>
      <c r="K79" s="97" t="s">
        <v>359</v>
      </c>
    </row>
    <row r="80" spans="1:11" ht="14.25">
      <c r="A80" s="97" t="s">
        <v>362</v>
      </c>
      <c r="B80" t="str">
        <f>VLOOKUP(A80,Мандатная!$A$17:$H$153,2,FALSE)</f>
        <v>Киреев</v>
      </c>
      <c r="C80" t="str">
        <f>VLOOKUP(A80,Мандатная!$A$17:$H$153,3,FALSE)</f>
        <v>Илья</v>
      </c>
      <c r="D80">
        <f>VLOOKUP(A80,Мандатная!$A$17:$H$153,5,FALSE)</f>
        <v>0</v>
      </c>
      <c r="E80" s="106">
        <f>VLOOKUP(A80,Плав!$A$6:$F$133,6,FALSE)</f>
        <v>823</v>
      </c>
      <c r="F80" s="106">
        <f>VLOOKUP(A80,Бег!$A$7:$F$111,6,FALSE)</f>
        <v>847</v>
      </c>
      <c r="G80" s="106">
        <f>E80+F80</f>
        <v>1670</v>
      </c>
      <c r="H80">
        <f>RANK(G80,$G$7:$G$101,0)</f>
        <v>48</v>
      </c>
      <c r="K80" s="97" t="s">
        <v>362</v>
      </c>
    </row>
    <row r="81" spans="1:11" ht="15.75">
      <c r="A81" s="107" t="s">
        <v>489</v>
      </c>
      <c r="B81" s="108" t="s">
        <v>354</v>
      </c>
      <c r="C81" s="108"/>
      <c r="D81" s="108"/>
      <c r="E81" s="109"/>
      <c r="F81" s="102"/>
      <c r="G81" s="102"/>
      <c r="H81" s="100"/>
      <c r="I81" s="103">
        <f>SUM(G77:G80)</f>
        <v>6146</v>
      </c>
      <c r="J81" s="104">
        <f>RANK(I81,$I$11:$I$84,0)</f>
        <v>14</v>
      </c>
      <c r="K81" s="99" t="s">
        <v>489</v>
      </c>
    </row>
    <row r="82" spans="1:11" ht="14.25">
      <c r="A82" s="97" t="s">
        <v>365</v>
      </c>
      <c r="B82" s="11" t="str">
        <f>VLOOKUP(A82,Мандатная!$A$17:$H$153,2,FALSE)</f>
        <v>Бондаренко </v>
      </c>
      <c r="C82" s="11" t="str">
        <f>VLOOKUP(A82,Мандатная!$A$17:$H$153,3,FALSE)</f>
        <v>Дмитрий</v>
      </c>
      <c r="D82" s="11" t="str">
        <f>VLOOKUP(A82,Мандатная!$A$17:$H$153,5,FALSE)</f>
        <v>Воронеж-лично</v>
      </c>
      <c r="E82" s="98">
        <f>VLOOKUP(A82,Плав!$A$6:$F$133,6,FALSE)</f>
        <v>512</v>
      </c>
      <c r="F82" s="98">
        <f>VLOOKUP(A82,Бег!$A$7:$F$111,6,FALSE)</f>
        <v>940</v>
      </c>
      <c r="G82" s="106">
        <f>E82+F82</f>
        <v>1452</v>
      </c>
      <c r="H82">
        <f>RANK(G82,$G$7:$G$101,0)</f>
        <v>60</v>
      </c>
      <c r="I82" s="11"/>
      <c r="J82" s="11"/>
      <c r="K82" s="97" t="s">
        <v>365</v>
      </c>
    </row>
    <row r="83" spans="1:11" ht="14.25">
      <c r="A83" s="97" t="s">
        <v>370</v>
      </c>
      <c r="B83" t="str">
        <f>VLOOKUP(A83,Мандатная!$A$17:$H$153,2,FALSE)</f>
        <v>Дроздов</v>
      </c>
      <c r="C83" t="str">
        <f>VLOOKUP(A83,Мандатная!$A$17:$H$153,3,FALSE)</f>
        <v> Кирилл</v>
      </c>
      <c r="D83" t="str">
        <f>VLOOKUP(A83,Мандатная!$A$17:$H$153,5,FALSE)</f>
        <v>Екатеринбург-лично</v>
      </c>
      <c r="E83" s="106">
        <f>VLOOKUP(A83,Плав!$A$6:$F$133,6,FALSE)</f>
        <v>807</v>
      </c>
      <c r="F83" s="106">
        <f>VLOOKUP(A83,Бег!$A$7:$F$111,6,FALSE)</f>
        <v>876</v>
      </c>
      <c r="G83" s="106">
        <f>E83+F83</f>
        <v>1683</v>
      </c>
      <c r="H83">
        <f>RANK(G83,$G$7:$G$101,0)</f>
        <v>44</v>
      </c>
      <c r="K83" s="97" t="s">
        <v>370</v>
      </c>
    </row>
    <row r="84" spans="1:11" ht="14.25">
      <c r="A84" s="97" t="s">
        <v>375</v>
      </c>
      <c r="B84" t="str">
        <f>VLOOKUP(A84,Мандатная!$A$17:$H$153,2,FALSE)</f>
        <v>Фёдоров</v>
      </c>
      <c r="C84" t="str">
        <f>VLOOKUP(A84,Мандатная!$A$17:$H$153,3,FALSE)</f>
        <v>Дмитрий</v>
      </c>
      <c r="D84" t="str">
        <f>VLOOKUP(A84,Мандатная!$A$17:$H$153,5,FALSE)</f>
        <v>Рыбинск-лично</v>
      </c>
      <c r="E84" s="106">
        <f>VLOOKUP(A84,Плав!$A$6:$F$133,6,FALSE)</f>
        <v>833</v>
      </c>
      <c r="F84" s="106">
        <f>VLOOKUP(A84,Бег!$A$7:$F$111,6,FALSE)</f>
        <v>693</v>
      </c>
      <c r="G84" s="106">
        <f>E84+F84</f>
        <v>1526</v>
      </c>
      <c r="H84">
        <f>RANK(G84,$G$7:$G$101,0)</f>
        <v>58</v>
      </c>
      <c r="K84" s="97" t="s">
        <v>375</v>
      </c>
    </row>
    <row r="85" spans="1:11" ht="14.25">
      <c r="A85" s="97" t="s">
        <v>379</v>
      </c>
      <c r="B85" t="str">
        <f>VLOOKUP(A85,Мандатная!$A$17:$H$153,2,FALSE)</f>
        <v>Король </v>
      </c>
      <c r="C85" t="str">
        <f>VLOOKUP(A85,Мандатная!$A$17:$H$153,3,FALSE)</f>
        <v>Ян</v>
      </c>
      <c r="D85" t="str">
        <f>VLOOKUP(A85,Мандатная!$A$17:$H$153,5,FALSE)</f>
        <v>Ижевск-лично</v>
      </c>
      <c r="E85" s="106">
        <f>VLOOKUP(A85,Плав!$A$6:$F$133,6,FALSE)</f>
        <v>0</v>
      </c>
      <c r="F85" s="106">
        <f>VLOOKUP(A85,Бег!$A$7:$F$111,6,FALSE)</f>
        <v>772</v>
      </c>
      <c r="G85" s="106">
        <f>E85+F85</f>
        <v>772</v>
      </c>
      <c r="H85">
        <f>RANK(G85,$G$7:$G$101,0)</f>
        <v>65</v>
      </c>
      <c r="K85" s="97" t="s">
        <v>379</v>
      </c>
    </row>
    <row r="86" spans="1:11" ht="15.75">
      <c r="A86" s="107" t="s">
        <v>492</v>
      </c>
      <c r="B86" s="108"/>
      <c r="C86" s="108"/>
      <c r="D86" s="108"/>
      <c r="E86" s="109"/>
      <c r="F86" s="102"/>
      <c r="G86" s="102"/>
      <c r="H86" s="100"/>
      <c r="I86" s="103">
        <f>SUM(G82:G85)</f>
        <v>5433</v>
      </c>
      <c r="J86" s="104">
        <f>RANK(I86,$I$11:$I$101,0)</f>
        <v>16</v>
      </c>
      <c r="K86" s="99" t="s">
        <v>492</v>
      </c>
    </row>
    <row r="87" spans="1:11" ht="14.25">
      <c r="A87" s="97" t="s">
        <v>384</v>
      </c>
      <c r="B87" t="str">
        <f>VLOOKUP(A87,Мандатная!$A$17:$H$153,2,FALSE)</f>
        <v>Тишин</v>
      </c>
      <c r="C87" t="str">
        <f>VLOOKUP(A87,Мандатная!$A$17:$H$153,3,FALSE)</f>
        <v>Арсений</v>
      </c>
      <c r="D87" t="str">
        <f>VLOOKUP(A87,Мандатная!$A$17:$H$153,5,FALSE)</f>
        <v>Ижевск-лично</v>
      </c>
      <c r="E87" s="106">
        <f>VLOOKUP(A87,Плав!$A$6:$F$133,6,FALSE)</f>
        <v>602</v>
      </c>
      <c r="F87" s="106">
        <f>VLOOKUP(A87,Бег!$A$7:$F$111,6,FALSE)</f>
        <v>856</v>
      </c>
      <c r="G87" s="106">
        <f>E87+F87</f>
        <v>1458</v>
      </c>
      <c r="H87">
        <f>RANK(G87,$G$7:$G$101,0)</f>
        <v>59</v>
      </c>
      <c r="K87" s="97" t="s">
        <v>384</v>
      </c>
    </row>
    <row r="88" spans="1:11" ht="14.25">
      <c r="A88" s="97" t="s">
        <v>389</v>
      </c>
      <c r="B88">
        <f>VLOOKUP(A88,Мандатная!$A$17:$H$153,2,FALSE)</f>
        <v>0</v>
      </c>
      <c r="C88">
        <f>VLOOKUP(A88,Мандатная!$A$17:$H$153,3,FALSE)</f>
        <v>0</v>
      </c>
      <c r="D88">
        <f>VLOOKUP(A88,Мандатная!$A$17:$H$153,5,FALSE)</f>
        <v>0</v>
      </c>
      <c r="E88" s="106">
        <f>VLOOKUP(A88,Плав!$A$6:$F$133,6,FALSE)</f>
        <v>0</v>
      </c>
      <c r="F88" s="106">
        <f>VLOOKUP(A88,Бег!$A$7:$F$111,6,FALSE)</f>
        <v>0</v>
      </c>
      <c r="G88" s="106">
        <f>E88+F88</f>
        <v>0</v>
      </c>
      <c r="H88">
        <f>RANK(G88,$G$7:$G$101,0)</f>
        <v>66</v>
      </c>
      <c r="K88" s="97" t="s">
        <v>389</v>
      </c>
    </row>
    <row r="89" spans="1:11" ht="14.25">
      <c r="A89" s="97" t="s">
        <v>390</v>
      </c>
      <c r="B89">
        <f>VLOOKUP(A89,Мандатная!$A$17:$H$153,2,FALSE)</f>
        <v>0</v>
      </c>
      <c r="C89">
        <f>VLOOKUP(A89,Мандатная!$A$17:$H$153,3,FALSE)</f>
        <v>0</v>
      </c>
      <c r="D89">
        <f>VLOOKUP(A89,Мандатная!$A$17:$H$153,5,FALSE)</f>
        <v>0</v>
      </c>
      <c r="E89" s="106">
        <f>VLOOKUP(A89,Плав!$A$6:$F$133,6,FALSE)</f>
        <v>0</v>
      </c>
      <c r="F89" s="106">
        <f>VLOOKUP(A89,Бег!$A$7:$F$111,6,FALSE)</f>
        <v>0</v>
      </c>
      <c r="G89" s="106">
        <f>E89+F89</f>
        <v>0</v>
      </c>
      <c r="H89">
        <f>RANK(G89,$G$7:$G$101,0)</f>
        <v>66</v>
      </c>
      <c r="K89" s="97" t="s">
        <v>390</v>
      </c>
    </row>
    <row r="90" spans="1:11" ht="14.25">
      <c r="A90" s="97" t="s">
        <v>391</v>
      </c>
      <c r="B90">
        <f>VLOOKUP(A90,Мандатная!$A$17:$H$153,2,FALSE)</f>
        <v>0</v>
      </c>
      <c r="C90">
        <f>VLOOKUP(A90,Мандатная!$A$17:$H$153,3,FALSE)</f>
        <v>0</v>
      </c>
      <c r="D90">
        <f>VLOOKUP(A90,Мандатная!$A$17:$H$153,5,FALSE)</f>
        <v>0</v>
      </c>
      <c r="E90" s="106">
        <f>VLOOKUP(A90,Плав!$A$6:$F$133,6,FALSE)</f>
        <v>0</v>
      </c>
      <c r="F90" s="106">
        <f>VLOOKUP(A90,Бег!$A$7:$F$111,6,FALSE)</f>
        <v>0</v>
      </c>
      <c r="G90" s="106">
        <f>E90+F90</f>
        <v>0</v>
      </c>
      <c r="H90">
        <f>RANK(G90,$G$7:$G$101,0)</f>
        <v>66</v>
      </c>
      <c r="K90" s="97" t="s">
        <v>391</v>
      </c>
    </row>
    <row r="91" spans="1:11" ht="15.75">
      <c r="A91" s="107" t="s">
        <v>495</v>
      </c>
      <c r="B91" s="108"/>
      <c r="C91" s="108"/>
      <c r="D91" s="108"/>
      <c r="E91" s="109"/>
      <c r="F91" s="102"/>
      <c r="G91" s="102"/>
      <c r="H91" s="100"/>
      <c r="I91" s="103">
        <f>SUM(G87:G90)</f>
        <v>1458</v>
      </c>
      <c r="J91" s="104">
        <f>RANK(I91,$I$11:$I$101,0)</f>
        <v>17</v>
      </c>
      <c r="K91" s="99" t="s">
        <v>495</v>
      </c>
    </row>
    <row r="92" spans="1:11" ht="14.25">
      <c r="A92" s="97" t="s">
        <v>392</v>
      </c>
      <c r="B92">
        <f>VLOOKUP(A92,Мандатная!$A$17:$H$153,2,FALSE)</f>
        <v>0</v>
      </c>
      <c r="C92">
        <f>VLOOKUP(A92,Мандатная!$A$17:$H$153,3,FALSE)</f>
        <v>0</v>
      </c>
      <c r="D92">
        <f>VLOOKUP(A92,Мандатная!$A$17:$H$153,5,FALSE)</f>
        <v>0</v>
      </c>
      <c r="E92" s="106">
        <f>VLOOKUP(A92,Плав!$A$6:$F$133,6,FALSE)</f>
        <v>0</v>
      </c>
      <c r="F92" s="106">
        <f>VLOOKUP(A92,Бег!$A$7:$F$111,6,FALSE)</f>
        <v>0</v>
      </c>
      <c r="G92" s="106">
        <f>E92+F92</f>
        <v>0</v>
      </c>
      <c r="H92">
        <f>RANK(G92,$G$7:$G$101,0)</f>
        <v>66</v>
      </c>
      <c r="K92" s="97" t="s">
        <v>392</v>
      </c>
    </row>
    <row r="93" spans="1:11" ht="14.25">
      <c r="A93" s="97" t="s">
        <v>393</v>
      </c>
      <c r="B93">
        <f>VLOOKUP(A93,Мандатная!$A$17:$H$153,2,FALSE)</f>
        <v>0</v>
      </c>
      <c r="C93">
        <f>VLOOKUP(A93,Мандатная!$A$17:$H$153,3,FALSE)</f>
        <v>0</v>
      </c>
      <c r="D93">
        <f>VLOOKUP(A93,Мандатная!$A$17:$H$153,5,FALSE)</f>
        <v>0</v>
      </c>
      <c r="E93" s="106">
        <f>VLOOKUP(A93,Плав!$A$6:$F$133,6,FALSE)</f>
        <v>0</v>
      </c>
      <c r="F93" s="106">
        <f>VLOOKUP(A93,Бег!$A$7:$F$111,6,FALSE)</f>
        <v>0</v>
      </c>
      <c r="G93" s="106">
        <f>E93+F93</f>
        <v>0</v>
      </c>
      <c r="H93">
        <f>RANK(G93,$G$7:$G$101,0)</f>
        <v>66</v>
      </c>
      <c r="K93" s="97" t="s">
        <v>393</v>
      </c>
    </row>
    <row r="94" spans="1:11" ht="14.25">
      <c r="A94" s="97" t="s">
        <v>394</v>
      </c>
      <c r="B94">
        <f>VLOOKUP(A94,Мандатная!$A$17:$H$153,2,FALSE)</f>
        <v>0</v>
      </c>
      <c r="C94">
        <f>VLOOKUP(A94,Мандатная!$A$17:$H$153,3,FALSE)</f>
        <v>0</v>
      </c>
      <c r="D94">
        <f>VLOOKUP(A94,Мандатная!$A$17:$H$153,5,FALSE)</f>
        <v>0</v>
      </c>
      <c r="E94" s="106">
        <f>VLOOKUP(A94,Плав!$A$6:$F$133,6,FALSE)</f>
        <v>0</v>
      </c>
      <c r="F94" s="106">
        <f>VLOOKUP(A94,Бег!$A$7:$F$111,6,FALSE)</f>
        <v>0</v>
      </c>
      <c r="G94" s="106">
        <f>E94+F94</f>
        <v>0</v>
      </c>
      <c r="H94">
        <f>RANK(G94,$G$7:$G$101,0)</f>
        <v>66</v>
      </c>
      <c r="K94" s="97" t="s">
        <v>394</v>
      </c>
    </row>
    <row r="95" spans="1:11" ht="14.25">
      <c r="A95" s="97" t="s">
        <v>395</v>
      </c>
      <c r="B95">
        <f>VLOOKUP(A95,Мандатная!$A$17:$H$153,2,FALSE)</f>
        <v>0</v>
      </c>
      <c r="C95">
        <f>VLOOKUP(A95,Мандатная!$A$17:$H$153,3,FALSE)</f>
        <v>0</v>
      </c>
      <c r="D95">
        <f>VLOOKUP(A95,Мандатная!$A$17:$H$153,5,FALSE)</f>
        <v>0</v>
      </c>
      <c r="E95" s="106">
        <f>VLOOKUP(A95,Плав!$A$6:$F$133,6,FALSE)</f>
        <v>0</v>
      </c>
      <c r="F95" s="106">
        <f>VLOOKUP(A95,Бег!$A$7:$F$111,6,FALSE)</f>
        <v>0</v>
      </c>
      <c r="G95" s="106">
        <f>E95+F95</f>
        <v>0</v>
      </c>
      <c r="H95">
        <f>RANK(G95,$G$7:$G$101,0)</f>
        <v>66</v>
      </c>
      <c r="K95" s="97" t="s">
        <v>395</v>
      </c>
    </row>
    <row r="96" spans="1:11" ht="15.75">
      <c r="A96" s="107" t="s">
        <v>496</v>
      </c>
      <c r="B96" s="108"/>
      <c r="C96" s="108"/>
      <c r="D96" s="108"/>
      <c r="E96" s="109"/>
      <c r="F96" s="102"/>
      <c r="G96" s="102"/>
      <c r="H96" s="100"/>
      <c r="I96" s="103">
        <f>SUM(G92:G95)</f>
        <v>0</v>
      </c>
      <c r="J96" s="104">
        <f>RANK(I96,$I$11:$I$101,0)</f>
        <v>18</v>
      </c>
      <c r="K96" s="99" t="s">
        <v>496</v>
      </c>
    </row>
    <row r="97" spans="1:11" ht="14.25">
      <c r="A97" s="97" t="s">
        <v>396</v>
      </c>
      <c r="B97">
        <f>VLOOKUP(A97,Мандатная!$A$17:$H$153,2,FALSE)</f>
        <v>0</v>
      </c>
      <c r="D97">
        <f>VLOOKUP(A97,Мандатная!$A$17:$H$153,5,FALSE)</f>
        <v>0</v>
      </c>
      <c r="E97" s="106">
        <f>VLOOKUP(A97,Плав!$A$6:$F$133,6,FALSE)</f>
        <v>0</v>
      </c>
      <c r="F97" s="106">
        <f>VLOOKUP(A97,Бег!$A$7:$F$111,6,FALSE)</f>
        <v>0</v>
      </c>
      <c r="G97" s="106">
        <f>E97+F97</f>
        <v>0</v>
      </c>
      <c r="H97">
        <f>RANK(G97,$G$7:$G$101,0)</f>
        <v>66</v>
      </c>
      <c r="K97" s="97" t="s">
        <v>396</v>
      </c>
    </row>
    <row r="98" spans="1:11" ht="12.75">
      <c r="A98" s="60" t="s">
        <v>397</v>
      </c>
      <c r="B98">
        <f>VLOOKUP(A98,Мандатная!$A$17:$H$153,2,FALSE)</f>
        <v>0</v>
      </c>
      <c r="D98">
        <f>VLOOKUP(A98,Мандатная!$A$17:$H$153,5,FALSE)</f>
        <v>0</v>
      </c>
      <c r="E98" s="106">
        <f>VLOOKUP(A98,Плав!$A$6:$F$133,6,FALSE)</f>
        <v>0</v>
      </c>
      <c r="F98" s="106">
        <f>VLOOKUP(A98,Бег!$A$7:$F$111,6,FALSE)</f>
        <v>0</v>
      </c>
      <c r="G98" s="106">
        <f>E98+F98</f>
        <v>0</v>
      </c>
      <c r="H98">
        <f>RANK(G98,$G$7:$G$101,0)</f>
        <v>66</v>
      </c>
      <c r="K98" s="60" t="s">
        <v>397</v>
      </c>
    </row>
    <row r="99" spans="1:11" ht="14.25">
      <c r="A99" s="97" t="s">
        <v>398</v>
      </c>
      <c r="B99">
        <f>VLOOKUP(A99,Мандатная!$A$17:$H$153,2,FALSE)</f>
        <v>0</v>
      </c>
      <c r="D99">
        <f>VLOOKUP(A99,Мандатная!$A$17:$H$153,5,FALSE)</f>
        <v>0</v>
      </c>
      <c r="E99" s="106">
        <f>VLOOKUP(A99,Плав!$A$6:$F$133,6,FALSE)</f>
        <v>0</v>
      </c>
      <c r="F99" s="106">
        <f>VLOOKUP(A99,Бег!$A$7:$F$111,6,FALSE)</f>
        <v>0</v>
      </c>
      <c r="G99" s="106">
        <f>E99+F99</f>
        <v>0</v>
      </c>
      <c r="H99">
        <f>RANK(G99,$G$7:$G$101,0)</f>
        <v>66</v>
      </c>
      <c r="K99" s="97" t="s">
        <v>398</v>
      </c>
    </row>
    <row r="100" spans="1:11" ht="12.75">
      <c r="A100" s="60" t="s">
        <v>399</v>
      </c>
      <c r="B100">
        <f>VLOOKUP(A100,Мандатная!$A$17:$H$153,2,FALSE)</f>
        <v>0</v>
      </c>
      <c r="D100">
        <f>VLOOKUP(A100,Мандатная!$A$17:$H$153,5,FALSE)</f>
        <v>0</v>
      </c>
      <c r="E100" s="106">
        <f>VLOOKUP(A100,Плав!$A$6:$F$133,6,FALSE)</f>
        <v>0</v>
      </c>
      <c r="F100" s="106">
        <f>VLOOKUP(A100,Бег!$A$7:$F$111,6,FALSE)</f>
        <v>0</v>
      </c>
      <c r="G100" s="106">
        <f>E100+F100</f>
        <v>0</v>
      </c>
      <c r="H100">
        <f>RANK(G100,$G$7:$G$101,0)</f>
        <v>66</v>
      </c>
      <c r="I100" s="11"/>
      <c r="K100" s="60" t="s">
        <v>399</v>
      </c>
    </row>
    <row r="101" spans="1:11" ht="15.75">
      <c r="A101" s="107" t="s">
        <v>497</v>
      </c>
      <c r="B101" s="108"/>
      <c r="C101" s="108"/>
      <c r="D101" s="108"/>
      <c r="E101" s="109"/>
      <c r="F101" s="102"/>
      <c r="G101" s="102"/>
      <c r="H101" s="100"/>
      <c r="I101" s="103">
        <f>SUM(G97:G100)</f>
        <v>0</v>
      </c>
      <c r="J101" s="104">
        <f>RANK(I101,$I$11:$I$101,0)</f>
        <v>18</v>
      </c>
      <c r="K101" s="99" t="s">
        <v>497</v>
      </c>
    </row>
  </sheetData>
  <sheetProtection selectLockedCells="1" selectUnlockedCells="1"/>
  <mergeCells count="14">
    <mergeCell ref="J5:J6"/>
    <mergeCell ref="K5:K6"/>
    <mergeCell ref="A1:E1"/>
    <mergeCell ref="A3:E3"/>
    <mergeCell ref="K4:M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19652777777777777" right="0" top="0.19652777777777777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PageLayoutView="0" workbookViewId="0" topLeftCell="A1">
      <selection activeCell="J9" sqref="J9:S9"/>
    </sheetView>
  </sheetViews>
  <sheetFormatPr defaultColWidth="9.00390625" defaultRowHeight="12.75"/>
  <cols>
    <col min="1" max="1" width="4.875" style="0" customWidth="1"/>
    <col min="2" max="2" width="15.125" style="0" customWidth="1"/>
    <col min="3" max="3" width="13.625" style="0" customWidth="1"/>
    <col min="4" max="4" width="25.75390625" style="0" customWidth="1"/>
    <col min="5" max="5" width="6.125" style="0" customWidth="1"/>
    <col min="7" max="7" width="6.25390625" style="0" customWidth="1"/>
    <col min="8" max="8" width="6.125" style="0" customWidth="1"/>
    <col min="10" max="11" width="6.375" style="0" customWidth="1"/>
    <col min="12" max="12" width="8.75390625" style="0" customWidth="1"/>
    <col min="13" max="13" width="8.375" style="0" customWidth="1"/>
    <col min="14" max="18" width="0" style="0" hidden="1" customWidth="1"/>
  </cols>
  <sheetData>
    <row r="1" ht="12.75">
      <c r="B1" s="11"/>
    </row>
    <row r="2" spans="1:13" ht="21" customHeight="1">
      <c r="A2" s="152" t="s">
        <v>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4" spans="1:13" s="110" customFormat="1" ht="15">
      <c r="A4" s="153" t="str">
        <f>Мандатная!A4</f>
        <v>Открытые всероссийские соревнования "Юный морской многоборец"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6" spans="1:13" ht="18">
      <c r="A6" s="154" t="s">
        <v>554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8" spans="1:13" ht="15.75">
      <c r="A8" s="152" t="str">
        <f>Мандатная!A9</f>
        <v>Мальчики 2005-2006 г.р.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0:19" ht="13.5" thickBot="1">
      <c r="J9" s="180" t="s">
        <v>1680</v>
      </c>
      <c r="K9" s="180"/>
      <c r="L9" s="180"/>
      <c r="M9" s="180"/>
      <c r="N9" s="180"/>
      <c r="O9" s="180"/>
      <c r="P9" s="180"/>
      <c r="Q9" s="180"/>
      <c r="R9" s="180"/>
      <c r="S9" s="180"/>
    </row>
    <row r="10" spans="1:19" ht="15.75" customHeight="1" thickBot="1">
      <c r="A10" s="155" t="s">
        <v>9</v>
      </c>
      <c r="B10" s="166" t="s">
        <v>10</v>
      </c>
      <c r="C10" s="166" t="s">
        <v>11</v>
      </c>
      <c r="D10" s="157" t="s">
        <v>555</v>
      </c>
      <c r="E10" s="156" t="s">
        <v>1</v>
      </c>
      <c r="F10" s="174" t="s">
        <v>413</v>
      </c>
      <c r="G10" s="174"/>
      <c r="H10" s="174"/>
      <c r="I10" s="174" t="s">
        <v>501</v>
      </c>
      <c r="J10" s="174"/>
      <c r="K10" s="174"/>
      <c r="L10" s="156" t="s">
        <v>556</v>
      </c>
      <c r="M10" s="156" t="s">
        <v>557</v>
      </c>
      <c r="S10" s="156" t="s">
        <v>558</v>
      </c>
    </row>
    <row r="11" spans="1:19" ht="36.75" customHeight="1">
      <c r="A11" s="155"/>
      <c r="B11" s="166"/>
      <c r="C11" s="166"/>
      <c r="D11" s="157"/>
      <c r="E11" s="156"/>
      <c r="F11" s="111" t="s">
        <v>559</v>
      </c>
      <c r="G11" s="111" t="s">
        <v>560</v>
      </c>
      <c r="H11" s="112" t="s">
        <v>561</v>
      </c>
      <c r="I11" s="111" t="s">
        <v>559</v>
      </c>
      <c r="J11" s="111" t="s">
        <v>560</v>
      </c>
      <c r="K11" s="112" t="s">
        <v>561</v>
      </c>
      <c r="L11" s="156"/>
      <c r="M11" s="156"/>
      <c r="N11" t="s">
        <v>562</v>
      </c>
      <c r="O11" t="s">
        <v>417</v>
      </c>
      <c r="P11" t="s">
        <v>563</v>
      </c>
      <c r="Q11" t="s">
        <v>417</v>
      </c>
      <c r="S11" s="156"/>
    </row>
    <row r="12" spans="1:13" ht="12.75">
      <c r="A12" s="17"/>
      <c r="B12" s="18"/>
      <c r="C12" s="18"/>
      <c r="D12" s="19"/>
      <c r="E12" s="19"/>
      <c r="F12" s="113"/>
      <c r="G12" s="113"/>
      <c r="H12" s="113"/>
      <c r="I12" s="113"/>
      <c r="J12" s="113"/>
      <c r="K12" s="113"/>
      <c r="L12" s="17"/>
      <c r="M12" s="17"/>
    </row>
    <row r="13" spans="1:18" ht="12.75">
      <c r="A13" s="77" t="s">
        <v>109</v>
      </c>
      <c r="B13" s="11" t="str">
        <f>VLOOKUP(A13,Мандатная!$A$17:$H$151,2,FALSE)</f>
        <v>Каширин </v>
      </c>
      <c r="C13" s="11" t="str">
        <f>VLOOKUP(A13,Мандатная!$A$17:$H$151,3,FALSE)</f>
        <v>Дмитрий</v>
      </c>
      <c r="D13" s="175" t="str">
        <f>VLOOKUP(A13,Мандатная!$A$17:$H$151,5,FALSE)</f>
        <v>Екатеринбург-1</v>
      </c>
      <c r="E13" s="11">
        <f>VLOOKUP(A13,Мандатная!$A$17:$H$151,6,FALSE)</f>
        <v>2005</v>
      </c>
      <c r="F13" s="115" t="str">
        <f>VLOOKUP(A13,Плав!$A$6:$G$136,5,FALSE)</f>
        <v>1:07,5</v>
      </c>
      <c r="G13" s="98">
        <f>VLOOKUP(A13,Плав!$A$6:$G$136,6,FALSE)</f>
        <v>1025</v>
      </c>
      <c r="H13" s="116">
        <f>VLOOKUP(A13,Плав!$A$6:$G$136,7,FALSE)</f>
        <v>1</v>
      </c>
      <c r="I13" s="115" t="str">
        <f>VLOOKUP(A13,Бег!$A$7:$G$114,5,FALSE)</f>
        <v>1:11,5</v>
      </c>
      <c r="J13" s="116">
        <f>VLOOKUP(A13,Бег!$A$7:$G$114,6,FALSE)</f>
        <v>978</v>
      </c>
      <c r="K13" s="116">
        <f>VLOOKUP(A13,Бег!$A$7:$G$114,7,FALSE)</f>
        <v>15</v>
      </c>
      <c r="L13" s="117">
        <f>G13+J13</f>
        <v>2003</v>
      </c>
      <c r="M13" s="12">
        <f>RANK(L13,$L$13:$L$148,0)</f>
        <v>1</v>
      </c>
      <c r="N13" s="106"/>
      <c r="P13" s="106">
        <f>L13</f>
        <v>2003</v>
      </c>
      <c r="Q13">
        <f>RANK(P13,$P$13:$P$62,0)</f>
        <v>1</v>
      </c>
      <c r="R13" s="118" t="s">
        <v>109</v>
      </c>
    </row>
    <row r="14" spans="1:18" ht="12.75">
      <c r="A14" s="77" t="s">
        <v>115</v>
      </c>
      <c r="B14" s="11" t="str">
        <f>VLOOKUP(A14,Мандатная!$A$17:$H$151,2,FALSE)</f>
        <v>Чеботин </v>
      </c>
      <c r="C14" s="11" t="str">
        <f>VLOOKUP(A14,Мандатная!$A$17:$H$151,3,FALSE)</f>
        <v>Лев</v>
      </c>
      <c r="D14" s="175"/>
      <c r="E14" s="11">
        <f>VLOOKUP(A14,Мандатная!$A$17:$H$151,6,FALSE)</f>
        <v>2006</v>
      </c>
      <c r="F14" s="115" t="str">
        <f>VLOOKUP(A14,Плав!$A$6:$G$136,5,FALSE)</f>
        <v>1:10,9</v>
      </c>
      <c r="G14" s="98">
        <f>VLOOKUP(A14,Плав!$A$6:$G$136,6,FALSE)</f>
        <v>991</v>
      </c>
      <c r="H14" s="116">
        <f>VLOOKUP(A14,Плав!$A$6:$G$136,7,FALSE)</f>
        <v>3</v>
      </c>
      <c r="I14" s="115" t="str">
        <f>VLOOKUP(A14,Бег!$A$7:$G$114,5,FALSE)</f>
        <v>1:13,4</v>
      </c>
      <c r="J14" s="116">
        <f>VLOOKUP(A14,Бег!$A$7:$G$114,6,FALSE)</f>
        <v>949</v>
      </c>
      <c r="K14" s="116">
        <f>VLOOKUP(A14,Бег!$A$7:$G$114,7,FALSE)</f>
        <v>25</v>
      </c>
      <c r="L14" s="117">
        <f>G14+J14</f>
        <v>1940</v>
      </c>
      <c r="M14" s="12">
        <f>RANK(L14,$L$13:$L$148,0)</f>
        <v>4</v>
      </c>
      <c r="N14" s="106"/>
      <c r="P14" s="106">
        <f>L14</f>
        <v>1940</v>
      </c>
      <c r="Q14">
        <f>RANK(P14,$P$13:$P$62,0)</f>
        <v>3</v>
      </c>
      <c r="R14" s="118" t="s">
        <v>115</v>
      </c>
    </row>
    <row r="15" spans="1:18" ht="12.75">
      <c r="A15" s="77" t="s">
        <v>119</v>
      </c>
      <c r="B15" s="11" t="str">
        <f>VLOOKUP(A15,Мандатная!$A$17:$H$151,2,FALSE)</f>
        <v>Вострецов </v>
      </c>
      <c r="C15" s="11" t="str">
        <f>VLOOKUP(A15,Мандатная!$A$17:$H$151,3,FALSE)</f>
        <v>Ярослав</v>
      </c>
      <c r="D15" s="175"/>
      <c r="E15" s="11">
        <f>VLOOKUP(A15,Мандатная!$A$17:$H$151,6,FALSE)</f>
        <v>2005</v>
      </c>
      <c r="F15" s="115" t="str">
        <f>VLOOKUP(A15,Плав!$A$6:$G$136,5,FALSE)</f>
        <v>1:09,3</v>
      </c>
      <c r="G15" s="98">
        <f>VLOOKUP(A15,Плав!$A$6:$G$136,6,FALSE)</f>
        <v>1007</v>
      </c>
      <c r="H15" s="116">
        <f>VLOOKUP(A15,Плав!$A$6:$G$136,7,FALSE)</f>
        <v>2</v>
      </c>
      <c r="I15" s="115" t="str">
        <f>VLOOKUP(A15,Бег!$A$7:$G$114,5,FALSE)</f>
        <v>1:11,3</v>
      </c>
      <c r="J15" s="116">
        <f>VLOOKUP(A15,Бег!$A$7:$G$114,6,FALSE)</f>
        <v>981</v>
      </c>
      <c r="K15" s="116">
        <f>VLOOKUP(A15,Бег!$A$7:$G$114,7,FALSE)</f>
        <v>13</v>
      </c>
      <c r="L15" s="117">
        <f>G15+J15</f>
        <v>1988</v>
      </c>
      <c r="M15" s="12">
        <f>RANK(L15,$L$13:$L$148,0)</f>
        <v>2</v>
      </c>
      <c r="N15" s="106"/>
      <c r="P15" s="106">
        <f>L15</f>
        <v>1988</v>
      </c>
      <c r="Q15">
        <f>RANK(P15,$P$13:$P$62,0)</f>
        <v>2</v>
      </c>
      <c r="R15" s="118" t="s">
        <v>119</v>
      </c>
    </row>
    <row r="16" spans="1:18" ht="12.75">
      <c r="A16" s="77" t="s">
        <v>123</v>
      </c>
      <c r="B16" s="11" t="str">
        <f>VLOOKUP(A16,Мандатная!$A$17:$H$151,2,FALSE)</f>
        <v>Димов </v>
      </c>
      <c r="C16" s="11" t="str">
        <f>VLOOKUP(A16,Мандатная!$A$17:$H$151,3,FALSE)</f>
        <v>Даниил</v>
      </c>
      <c r="D16" s="175"/>
      <c r="E16" s="11">
        <f>VLOOKUP(A16,Мандатная!$A$17:$H$151,6,FALSE)</f>
        <v>2006</v>
      </c>
      <c r="F16" s="115" t="str">
        <f>VLOOKUP(A16,Плав!$A$6:$G$136,5,FALSE)</f>
        <v>1:15,8</v>
      </c>
      <c r="G16" s="98">
        <f>VLOOKUP(A16,Плав!$A$6:$G$136,6,FALSE)</f>
        <v>942</v>
      </c>
      <c r="H16" s="119">
        <f>VLOOKUP(A16,Плав!$A$6:$G$136,7,FALSE)</f>
        <v>11</v>
      </c>
      <c r="I16" s="115" t="str">
        <f>VLOOKUP(A16,Бег!$A$7:$G$114,5,FALSE)</f>
        <v>1:10,4</v>
      </c>
      <c r="J16" s="116">
        <f>VLOOKUP(A16,Бег!$A$7:$G$114,6,FALSE)</f>
        <v>994</v>
      </c>
      <c r="K16" s="116">
        <f>VLOOKUP(A16,Бег!$A$7:$G$114,7,FALSE)</f>
        <v>8</v>
      </c>
      <c r="L16" s="117">
        <f>G16+J16</f>
        <v>1936</v>
      </c>
      <c r="M16" s="12">
        <f>RANK(L16,$L$13:$L$148,0)</f>
        <v>5</v>
      </c>
      <c r="N16" s="106">
        <f>L16</f>
        <v>1936</v>
      </c>
      <c r="O16">
        <f>RANK(N16,$N$16:$N$62,0)</f>
        <v>1</v>
      </c>
      <c r="P16" s="106"/>
      <c r="Q16" s="120"/>
      <c r="R16" s="65" t="s">
        <v>123</v>
      </c>
    </row>
    <row r="17" spans="1:19" ht="15">
      <c r="A17" s="121" t="s">
        <v>424</v>
      </c>
      <c r="B17" s="11"/>
      <c r="C17" s="122" t="s">
        <v>564</v>
      </c>
      <c r="D17" s="11" t="str">
        <f>D13</f>
        <v>Екатеринбург-1</v>
      </c>
      <c r="E17" s="11"/>
      <c r="F17" s="115"/>
      <c r="G17" s="123">
        <f>SUM(G13:G16)</f>
        <v>3965</v>
      </c>
      <c r="H17" s="124">
        <f>VLOOKUP(A17,Плав!$A$6:$I$96,9,FALSE)</f>
        <v>1</v>
      </c>
      <c r="I17" s="115"/>
      <c r="J17" s="123">
        <f>SUM(J13:J16)</f>
        <v>3902</v>
      </c>
      <c r="K17" s="124">
        <f>VLOOKUP(A17,Бег!$A$7:$I$97,9,FALSE)</f>
        <v>3</v>
      </c>
      <c r="L17" s="123"/>
      <c r="M17" s="124">
        <f>VLOOKUP(A17,Двоеб!$A$7:$K$115,10,FALSE)</f>
        <v>1</v>
      </c>
      <c r="Q17" s="120"/>
      <c r="R17" s="125"/>
      <c r="S17" s="126">
        <f>SUM(G17+J17)</f>
        <v>7867</v>
      </c>
    </row>
    <row r="18" spans="1:18" ht="12.75">
      <c r="A18" s="77"/>
      <c r="B18" s="11"/>
      <c r="C18" s="11"/>
      <c r="D18" s="11"/>
      <c r="E18" s="11"/>
      <c r="F18" s="115"/>
      <c r="G18" s="98"/>
      <c r="H18" s="12"/>
      <c r="I18" s="115"/>
      <c r="J18" s="12"/>
      <c r="K18" s="116"/>
      <c r="L18" s="11"/>
      <c r="M18" s="12"/>
      <c r="Q18" s="120"/>
      <c r="R18" s="65"/>
    </row>
    <row r="19" spans="1:18" ht="12.75">
      <c r="A19" s="77" t="s">
        <v>127</v>
      </c>
      <c r="B19" s="11" t="str">
        <f>VLOOKUP(A19,Мандатная!$A$17:$H$151,2,FALSE)</f>
        <v>Деев</v>
      </c>
      <c r="C19" s="11" t="str">
        <f>VLOOKUP(A19,Мандатная!$A$17:$H$151,3,FALSE)</f>
        <v>Максим</v>
      </c>
      <c r="D19" s="175" t="str">
        <f>VLOOKUP(A19,Мандатная!$A$17:$H$151,5,FALSE)</f>
        <v>Воронеж-1</v>
      </c>
      <c r="E19" s="11">
        <f>VLOOKUP(A19,Мандатная!$A$17:$H$151,6,FALSE)</f>
        <v>2006</v>
      </c>
      <c r="F19" s="115" t="str">
        <f>VLOOKUP(A19,Плав!$A$6:$G$136,5,FALSE)</f>
        <v>1:12,4</v>
      </c>
      <c r="G19" s="98">
        <f>VLOOKUP(A19,Плав!$A$6:$G$136,6,FALSE)</f>
        <v>976</v>
      </c>
      <c r="H19" s="119">
        <f>VLOOKUP(A19,Плав!$A$6:$G$136,7,FALSE)</f>
        <v>6</v>
      </c>
      <c r="I19" s="115" t="str">
        <f>VLOOKUP(A19,Бег!$A$7:$G$114,5,FALSE)</f>
        <v>1:14,7</v>
      </c>
      <c r="J19" s="116">
        <f>VLOOKUP(A19,Бег!$A$7:$G$114,6,FALSE)</f>
        <v>930</v>
      </c>
      <c r="K19" s="116">
        <f>VLOOKUP(A19,Бег!$A$7:$G$114,7,FALSE)</f>
        <v>30</v>
      </c>
      <c r="L19" s="117">
        <f>G19+J19</f>
        <v>1906</v>
      </c>
      <c r="M19" s="12">
        <f>RANK(L19,$L$13:$L$148,0)</f>
        <v>14</v>
      </c>
      <c r="N19" s="106">
        <f>L19</f>
        <v>1906</v>
      </c>
      <c r="O19">
        <f>RANK(N19,$N$16:$N$62,0)</f>
        <v>7</v>
      </c>
      <c r="Q19" s="120"/>
      <c r="R19" s="65" t="s">
        <v>127</v>
      </c>
    </row>
    <row r="20" spans="1:18" ht="12.75">
      <c r="A20" s="77" t="s">
        <v>132</v>
      </c>
      <c r="B20" s="11" t="str">
        <f>VLOOKUP(A20,Мандатная!$A$17:$H$151,2,FALSE)</f>
        <v>Журавков</v>
      </c>
      <c r="C20" s="11" t="str">
        <f>VLOOKUP(A20,Мандатная!$A$17:$H$151,3,FALSE)</f>
        <v>Илья</v>
      </c>
      <c r="D20" s="175"/>
      <c r="E20" s="11">
        <f>VLOOKUP(A20,Мандатная!$A$17:$H$151,6,FALSE)</f>
        <v>2005</v>
      </c>
      <c r="F20" s="115" t="str">
        <f>VLOOKUP(A20,Плав!$A$6:$G$136,5,FALSE)</f>
        <v>1:18,9</v>
      </c>
      <c r="G20" s="98">
        <f>VLOOKUP(A20,Плав!$A$6:$G$136,6,FALSE)</f>
        <v>911</v>
      </c>
      <c r="H20" s="119">
        <f>VLOOKUP(A20,Плав!$A$6:$G$136,7,FALSE)</f>
        <v>23</v>
      </c>
      <c r="I20" s="115" t="str">
        <f>VLOOKUP(A20,Бег!$A$7:$G$114,5,FALSE)</f>
        <v>1:09,2</v>
      </c>
      <c r="J20" s="116">
        <f>VLOOKUP(A20,Бег!$A$7:$G$114,6,FALSE)</f>
        <v>1012</v>
      </c>
      <c r="K20" s="116">
        <f>VLOOKUP(A20,Бег!$A$7:$G$114,7,FALSE)</f>
        <v>2</v>
      </c>
      <c r="L20" s="117">
        <f>G20+J20</f>
        <v>1923</v>
      </c>
      <c r="M20" s="12">
        <f>RANK(L20,$L$13:$L$148,0)</f>
        <v>8</v>
      </c>
      <c r="N20" s="106">
        <f>L20</f>
        <v>1923</v>
      </c>
      <c r="O20">
        <f>RANK(N20,$N$16:$N$62,0)</f>
        <v>2</v>
      </c>
      <c r="Q20" s="120"/>
      <c r="R20" s="65" t="s">
        <v>132</v>
      </c>
    </row>
    <row r="21" spans="1:18" ht="12.75">
      <c r="A21" s="77" t="s">
        <v>137</v>
      </c>
      <c r="B21" s="11" t="str">
        <f>VLOOKUP(A21,Мандатная!$A$17:$H$151,2,FALSE)</f>
        <v>Пирожков</v>
      </c>
      <c r="C21" s="11" t="str">
        <f>VLOOKUP(A21,Мандатная!$A$17:$H$151,3,FALSE)</f>
        <v>Пётр</v>
      </c>
      <c r="D21" s="175"/>
      <c r="E21" s="11">
        <f>VLOOKUP(A21,Мандатная!$A$17:$H$151,6,FALSE)</f>
        <v>2005</v>
      </c>
      <c r="F21" s="115" t="str">
        <f>VLOOKUP(A21,Плав!$A$6:$G$136,5,FALSE)</f>
        <v>1:20,5</v>
      </c>
      <c r="G21" s="98">
        <f>VLOOKUP(A21,Плав!$A$6:$G$136,6,FALSE)</f>
        <v>895</v>
      </c>
      <c r="H21" s="119">
        <f>VLOOKUP(A21,Плав!$A$6:$G$136,7,FALSE)</f>
        <v>30</v>
      </c>
      <c r="I21" s="115" t="str">
        <f>VLOOKUP(A21,Бег!$A$7:$G$114,5,FALSE)</f>
        <v>1:13,3</v>
      </c>
      <c r="J21" s="116">
        <f>VLOOKUP(A21,Бег!$A$7:$G$114,6,FALSE)</f>
        <v>951</v>
      </c>
      <c r="K21" s="116">
        <f>VLOOKUP(A21,Бег!$A$7:$G$114,7,FALSE)</f>
        <v>24</v>
      </c>
      <c r="L21" s="117">
        <f>G21+J21</f>
        <v>1846</v>
      </c>
      <c r="M21" s="12">
        <f>RANK(L21,$L$13:$L$148,0)</f>
        <v>23</v>
      </c>
      <c r="N21" s="106">
        <f>L21</f>
        <v>1846</v>
      </c>
      <c r="O21">
        <f>RANK(N21,$N$16:$N$62,0)</f>
        <v>11</v>
      </c>
      <c r="P21" s="106"/>
      <c r="Q21" s="120"/>
      <c r="R21" s="65" t="s">
        <v>137</v>
      </c>
    </row>
    <row r="22" spans="1:18" ht="12.75">
      <c r="A22" s="77" t="s">
        <v>141</v>
      </c>
      <c r="B22" s="11" t="str">
        <f>VLOOKUP(A22,Мандатная!$A$17:$H$151,2,FALSE)</f>
        <v>Крючков </v>
      </c>
      <c r="C22" s="11" t="str">
        <f>VLOOKUP(A22,Мандатная!$A$17:$H$151,3,FALSE)</f>
        <v>Даниил</v>
      </c>
      <c r="D22" s="175"/>
      <c r="E22" s="11">
        <f>VLOOKUP(A22,Мандатная!$A$17:$H$151,6,FALSE)</f>
        <v>2006</v>
      </c>
      <c r="F22" s="115" t="str">
        <f>VLOOKUP(A22,Плав!$A$6:$G$136,5,FALSE)</f>
        <v>1:25,5</v>
      </c>
      <c r="G22" s="98">
        <f>VLOOKUP(A22,Плав!$A$6:$G$136,6,FALSE)</f>
        <v>845</v>
      </c>
      <c r="H22" s="119">
        <f>VLOOKUP(A22,Плав!$A$6:$G$136,7,FALSE)</f>
        <v>37</v>
      </c>
      <c r="I22" s="115" t="str">
        <f>VLOOKUP(A22,Бег!$A$7:$G$114,5,FALSE)</f>
        <v>1:12,8</v>
      </c>
      <c r="J22" s="116">
        <f>VLOOKUP(A22,Бег!$A$7:$G$114,6,FALSE)</f>
        <v>958</v>
      </c>
      <c r="K22" s="116">
        <f>VLOOKUP(A22,Бег!$A$7:$G$114,7,FALSE)</f>
        <v>20</v>
      </c>
      <c r="L22" s="117">
        <f>G22+J22</f>
        <v>1803</v>
      </c>
      <c r="M22" s="12">
        <f>RANK(L22,$L$13:$L$148,0)</f>
        <v>29</v>
      </c>
      <c r="N22" s="106">
        <f>L22</f>
        <v>1803</v>
      </c>
      <c r="O22">
        <f>RANK(N22,$N$16:$N$62,0)</f>
        <v>14</v>
      </c>
      <c r="P22" s="106"/>
      <c r="Q22" s="120"/>
      <c r="R22" s="65" t="s">
        <v>141</v>
      </c>
    </row>
    <row r="23" spans="1:19" ht="15">
      <c r="A23" s="121" t="s">
        <v>429</v>
      </c>
      <c r="B23" s="11"/>
      <c r="C23" s="122" t="s">
        <v>564</v>
      </c>
      <c r="D23" s="11" t="str">
        <f>D19</f>
        <v>Воронеж-1</v>
      </c>
      <c r="E23" s="11"/>
      <c r="F23" s="115"/>
      <c r="G23" s="123">
        <f>SUM(G19:G22)</f>
        <v>3627</v>
      </c>
      <c r="H23" s="124">
        <f>VLOOKUP(A23,Плав!$A$6:$I$96,9,FALSE)</f>
        <v>6</v>
      </c>
      <c r="I23" s="115"/>
      <c r="J23" s="123">
        <f>SUM(J19:J22)</f>
        <v>3851</v>
      </c>
      <c r="K23" s="124">
        <f>VLOOKUP(A23,Бег!$A$7:$I$97,9,FALSE)</f>
        <v>4</v>
      </c>
      <c r="L23" s="123"/>
      <c r="M23" s="124">
        <f>VLOOKUP(A23,Двоеб!$A$7:$K$115,10,FALSE)</f>
        <v>5</v>
      </c>
      <c r="Q23" s="120"/>
      <c r="R23" s="125"/>
      <c r="S23" s="126">
        <f>SUM(G23+J23)</f>
        <v>7478</v>
      </c>
    </row>
    <row r="24" spans="1:18" ht="12.75">
      <c r="A24" s="77"/>
      <c r="B24" s="11"/>
      <c r="C24" s="11"/>
      <c r="D24" s="11"/>
      <c r="E24" s="11"/>
      <c r="F24" s="115"/>
      <c r="G24" s="98"/>
      <c r="H24" s="12"/>
      <c r="I24" s="12"/>
      <c r="J24" s="12"/>
      <c r="K24" s="12"/>
      <c r="L24" s="11"/>
      <c r="M24" s="12"/>
      <c r="Q24" s="120"/>
      <c r="R24" s="65"/>
    </row>
    <row r="25" spans="1:18" ht="12.75">
      <c r="A25" s="77" t="s">
        <v>144</v>
      </c>
      <c r="B25" s="11" t="str">
        <f>VLOOKUP(A25,Мандатная!$A$17:$H$151,2,FALSE)</f>
        <v>Конеев </v>
      </c>
      <c r="C25" s="11" t="str">
        <f>VLOOKUP(A25,Мандатная!$A$17:$H$151,3,FALSE)</f>
        <v>Павел </v>
      </c>
      <c r="D25" s="175" t="str">
        <f>VLOOKUP(A25,Мандатная!$A$17:$H$151,5,FALSE)</f>
        <v>Астрахань-1</v>
      </c>
      <c r="E25" s="11">
        <f>VLOOKUP(A25,Мандатная!$A$17:$H$151,6,FALSE)</f>
        <v>2005</v>
      </c>
      <c r="F25" s="115" t="str">
        <f>VLOOKUP(A25,Плав!$A$6:$G$136,5,FALSE)</f>
        <v>1:12,0</v>
      </c>
      <c r="G25" s="98">
        <f>VLOOKUP(A25,Плав!$A$6:$G$136,6,FALSE)</f>
        <v>980</v>
      </c>
      <c r="H25" s="119">
        <f>VLOOKUP(A25,Плав!$A$6:$G$136,7,FALSE)</f>
        <v>4</v>
      </c>
      <c r="I25" s="115" t="str">
        <f>VLOOKUP(A25,Бег!$A$7:$G$114,5,FALSE)</f>
        <v>1:15,7</v>
      </c>
      <c r="J25" s="116">
        <f>VLOOKUP(A25,Бег!$A$7:$G$114,6,FALSE)</f>
        <v>915</v>
      </c>
      <c r="K25" s="116">
        <f>VLOOKUP(A25,Бег!$A$7:$G$114,7,FALSE)</f>
        <v>36</v>
      </c>
      <c r="L25" s="117">
        <f>G25+J25</f>
        <v>1895</v>
      </c>
      <c r="M25" s="12">
        <f>RANK(L25,$L$13:$L$148,0)</f>
        <v>16</v>
      </c>
      <c r="N25" s="106">
        <f>L25</f>
        <v>1895</v>
      </c>
      <c r="O25">
        <f>RANK(N25,$N$16:$N$62,0)</f>
        <v>8</v>
      </c>
      <c r="Q25" s="120"/>
      <c r="R25" s="65" t="s">
        <v>144</v>
      </c>
    </row>
    <row r="26" spans="1:18" ht="12.75">
      <c r="A26" s="77" t="s">
        <v>150</v>
      </c>
      <c r="B26" s="11" t="str">
        <f>VLOOKUP(A26,Мандатная!$A$17:$H$151,2,FALSE)</f>
        <v>Латышов </v>
      </c>
      <c r="C26" s="11" t="str">
        <f>VLOOKUP(A26,Мандатная!$A$17:$H$151,3,FALSE)</f>
        <v>Никита</v>
      </c>
      <c r="D26" s="175"/>
      <c r="E26" s="11">
        <f>VLOOKUP(A26,Мандатная!$A$17:$H$151,6,FALSE)</f>
        <v>2005</v>
      </c>
      <c r="F26" s="115" t="str">
        <f>VLOOKUP(A26,Плав!$A$6:$G$136,5,FALSE)</f>
        <v>1:16,9</v>
      </c>
      <c r="G26" s="98">
        <f>VLOOKUP(A26,Плав!$A$6:$G$136,6,FALSE)</f>
        <v>931</v>
      </c>
      <c r="H26" s="119">
        <f>VLOOKUP(A26,Плав!$A$6:$G$136,7,FALSE)</f>
        <v>15</v>
      </c>
      <c r="I26" s="115" t="str">
        <f>VLOOKUP(A26,Бег!$A$7:$G$114,5,FALSE)</f>
        <v>1:10,7</v>
      </c>
      <c r="J26" s="116">
        <f>VLOOKUP(A26,Бег!$A$7:$G$114,6,FALSE)</f>
        <v>990</v>
      </c>
      <c r="K26" s="116">
        <f>VLOOKUP(A26,Бег!$A$7:$G$114,7,FALSE)</f>
        <v>10</v>
      </c>
      <c r="L26" s="117">
        <f>G26+J26</f>
        <v>1921</v>
      </c>
      <c r="M26" s="12">
        <f>RANK(L26,$L$13:$L$148,0)</f>
        <v>9</v>
      </c>
      <c r="N26" s="106">
        <f>L26</f>
        <v>1921</v>
      </c>
      <c r="O26">
        <f>RANK(N26,$N$16:$N$62,0)</f>
        <v>3</v>
      </c>
      <c r="Q26" s="120"/>
      <c r="R26" s="65" t="s">
        <v>150</v>
      </c>
    </row>
    <row r="27" spans="1:18" ht="12.75">
      <c r="A27" s="77" t="s">
        <v>154</v>
      </c>
      <c r="B27" s="11" t="str">
        <f>VLOOKUP(A27,Мандатная!$A$17:$H$151,2,FALSE)</f>
        <v>Джумангазиев </v>
      </c>
      <c r="C27" s="11" t="str">
        <f>VLOOKUP(A27,Мандатная!$A$17:$H$151,3,FALSE)</f>
        <v>Данияр</v>
      </c>
      <c r="D27" s="175"/>
      <c r="E27" s="11">
        <f>VLOOKUP(A27,Мандатная!$A$17:$H$151,6,FALSE)</f>
        <v>2005</v>
      </c>
      <c r="F27" s="115" t="str">
        <f>VLOOKUP(A27,Плав!$A$6:$G$136,5,FALSE)</f>
        <v>1:27,7</v>
      </c>
      <c r="G27" s="98">
        <f>VLOOKUP(A27,Плав!$A$6:$G$136,6,FALSE)</f>
        <v>823</v>
      </c>
      <c r="H27" s="119">
        <f>VLOOKUP(A27,Плав!$A$6:$G$136,7,FALSE)</f>
        <v>43</v>
      </c>
      <c r="I27" s="115" t="str">
        <f>VLOOKUP(A27,Бег!$A$7:$G$114,5,FALSE)</f>
        <v>1:29,4</v>
      </c>
      <c r="J27" s="116">
        <f>VLOOKUP(A27,Бег!$A$7:$G$114,6,FALSE)</f>
        <v>709</v>
      </c>
      <c r="K27" s="116">
        <f>VLOOKUP(A27,Бег!$A$7:$G$114,7,FALSE)</f>
        <v>59</v>
      </c>
      <c r="L27" s="117">
        <f>G27+J27</f>
        <v>1532</v>
      </c>
      <c r="M27" s="12">
        <f>RANK(L27,$L$13:$L$148,0)</f>
        <v>57</v>
      </c>
      <c r="N27" s="106">
        <f>L27</f>
        <v>1532</v>
      </c>
      <c r="O27">
        <f>RANK(N27,$N$16:$N$62,0)</f>
        <v>18</v>
      </c>
      <c r="P27" s="106"/>
      <c r="Q27" s="120"/>
      <c r="R27" s="65" t="s">
        <v>154</v>
      </c>
    </row>
    <row r="28" spans="1:18" ht="12.75">
      <c r="A28" s="77" t="s">
        <v>160</v>
      </c>
      <c r="B28" s="11" t="str">
        <f>VLOOKUP(A28,Мандатная!$A$17:$H$151,2,FALSE)</f>
        <v>Манякин </v>
      </c>
      <c r="C28" s="11" t="str">
        <f>VLOOKUP(A28,Мандатная!$A$17:$H$151,3,FALSE)</f>
        <v>Николай</v>
      </c>
      <c r="D28" s="175"/>
      <c r="E28" s="11">
        <f>VLOOKUP(A28,Мандатная!$A$17:$H$151,6,FALSE)</f>
        <v>2005</v>
      </c>
      <c r="F28" s="115" t="str">
        <f>VLOOKUP(A28,Плав!$A$6:$G$136,5,FALSE)</f>
        <v>1:19,3</v>
      </c>
      <c r="G28" s="98">
        <f>VLOOKUP(A28,Плав!$A$6:$G$136,6,FALSE)</f>
        <v>907</v>
      </c>
      <c r="H28" s="119">
        <f>VLOOKUP(A28,Плав!$A$6:$G$136,7,FALSE)</f>
        <v>25</v>
      </c>
      <c r="I28" s="115" t="str">
        <f>VLOOKUP(A28,Бег!$A$7:$G$114,5,FALSE)</f>
        <v>1:16,0</v>
      </c>
      <c r="J28" s="116">
        <f>VLOOKUP(A28,Бег!$A$7:$G$114,6,FALSE)</f>
        <v>910</v>
      </c>
      <c r="K28" s="116">
        <f>VLOOKUP(A28,Бег!$A$7:$G$114,7,FALSE)</f>
        <v>38</v>
      </c>
      <c r="L28" s="117">
        <f>G28+J28</f>
        <v>1817</v>
      </c>
      <c r="M28" s="12">
        <f>RANK(L28,$L$13:$L$148,0)</f>
        <v>26</v>
      </c>
      <c r="N28" s="106">
        <f>L28</f>
        <v>1817</v>
      </c>
      <c r="O28">
        <f>RANK(N28,$N$16:$N$62,0)</f>
        <v>13</v>
      </c>
      <c r="P28" s="106"/>
      <c r="Q28" s="120"/>
      <c r="R28" s="65" t="s">
        <v>160</v>
      </c>
    </row>
    <row r="29" spans="1:19" ht="15">
      <c r="A29" s="121" t="s">
        <v>434</v>
      </c>
      <c r="B29" s="11"/>
      <c r="C29" s="122" t="s">
        <v>564</v>
      </c>
      <c r="D29" s="11" t="str">
        <f>D25</f>
        <v>Астрахань-1</v>
      </c>
      <c r="E29" s="11"/>
      <c r="F29" s="115"/>
      <c r="G29" s="123">
        <f>SUM(G25:G28)</f>
        <v>3641</v>
      </c>
      <c r="H29" s="124">
        <f>VLOOKUP(A29,Плав!$A$6:$I$96,9,FALSE)</f>
        <v>5</v>
      </c>
      <c r="I29" s="115"/>
      <c r="J29" s="123">
        <f>SUM(J25:J28)</f>
        <v>3524</v>
      </c>
      <c r="K29" s="124">
        <f>VLOOKUP(A29,Бег!$A$7:$I$97,9,FALSE)</f>
        <v>11</v>
      </c>
      <c r="L29" s="123"/>
      <c r="M29" s="124">
        <f>VLOOKUP(A29,Двоеб!$A$7:$K$115,10,FALSE)</f>
        <v>8</v>
      </c>
      <c r="Q29" s="120"/>
      <c r="R29" s="125"/>
      <c r="S29" s="126">
        <f>SUM(G29+J29)</f>
        <v>7165</v>
      </c>
    </row>
    <row r="30" spans="1:18" ht="12.75">
      <c r="A30" s="77"/>
      <c r="B30" s="11"/>
      <c r="C30" s="11"/>
      <c r="D30" s="11"/>
      <c r="E30" s="11"/>
      <c r="F30" s="115"/>
      <c r="G30" s="98"/>
      <c r="H30" s="12"/>
      <c r="I30" s="12"/>
      <c r="J30" s="12"/>
      <c r="K30" s="12"/>
      <c r="L30" s="11"/>
      <c r="M30" s="12"/>
      <c r="Q30" s="120"/>
      <c r="R30" s="65"/>
    </row>
    <row r="31" spans="1:18" ht="12.75">
      <c r="A31" s="77" t="s">
        <v>164</v>
      </c>
      <c r="B31" s="11" t="str">
        <f>VLOOKUP(A31,Мандатная!$A$17:$H$151,2,FALSE)</f>
        <v>Якунин</v>
      </c>
      <c r="C31" s="11" t="str">
        <f>VLOOKUP(A31,Мандатная!$A$17:$H$151,3,FALSE)</f>
        <v>Дмитрий</v>
      </c>
      <c r="D31" s="175" t="str">
        <f>VLOOKUP(A31,Мандатная!$A$17:$H$151,5,FALSE)</f>
        <v>Ульяновск-1</v>
      </c>
      <c r="E31" s="11">
        <f>VLOOKUP(A31,Мандатная!$A$17:$H$151,6,FALSE)</f>
        <v>2005</v>
      </c>
      <c r="F31" s="115" t="str">
        <f>VLOOKUP(A31,Плав!$A$6:$G$136,5,FALSE)</f>
        <v>1:14,2</v>
      </c>
      <c r="G31" s="98">
        <f>VLOOKUP(A31,Плав!$A$6:$G$136,6,FALSE)</f>
        <v>958</v>
      </c>
      <c r="H31" s="119">
        <f>VLOOKUP(A31,Плав!$A$6:$G$136,7,FALSE)</f>
        <v>8</v>
      </c>
      <c r="I31" s="115" t="str">
        <f>VLOOKUP(A31,Бег!$A$7:$G$114,5,FALSE)</f>
        <v>1:13,2</v>
      </c>
      <c r="J31" s="116">
        <f>VLOOKUP(A31,Бег!$A$7:$G$114,6,FALSE)</f>
        <v>952</v>
      </c>
      <c r="K31" s="116">
        <f>VLOOKUP(A31,Бег!$A$7:$G$114,7,FALSE)</f>
        <v>23</v>
      </c>
      <c r="L31" s="117">
        <f>G31+J31</f>
        <v>1910</v>
      </c>
      <c r="M31" s="12">
        <f>RANK(L31,$L$13:$L$148,0)</f>
        <v>12</v>
      </c>
      <c r="N31" s="106">
        <f>L31</f>
        <v>1910</v>
      </c>
      <c r="O31">
        <f>RANK(N31,$N$16:$N$62,0)</f>
        <v>6</v>
      </c>
      <c r="Q31" s="120"/>
      <c r="R31" s="65" t="s">
        <v>164</v>
      </c>
    </row>
    <row r="32" spans="1:18" ht="12.75">
      <c r="A32" s="77" t="s">
        <v>169</v>
      </c>
      <c r="B32" s="11" t="str">
        <f>VLOOKUP(A32,Мандатная!$A$17:$H$151,2,FALSE)</f>
        <v>Турчин</v>
      </c>
      <c r="C32" s="11" t="str">
        <f>VLOOKUP(A32,Мандатная!$A$17:$H$151,3,FALSE)</f>
        <v>Дмитрий</v>
      </c>
      <c r="D32" s="175"/>
      <c r="E32" s="11">
        <f>VLOOKUP(A32,Мандатная!$A$17:$H$151,6,FALSE)</f>
        <v>2005</v>
      </c>
      <c r="F32" s="115" t="str">
        <f>VLOOKUP(A32,Плав!$A$6:$G$136,5,FALSE)</f>
        <v>1:16,0</v>
      </c>
      <c r="G32" s="98">
        <f>VLOOKUP(A32,Плав!$A$6:$G$136,6,FALSE)</f>
        <v>940</v>
      </c>
      <c r="H32" s="119">
        <f>VLOOKUP(A32,Плав!$A$6:$G$136,7,FALSE)</f>
        <v>13</v>
      </c>
      <c r="I32" s="115" t="str">
        <f>VLOOKUP(A32,Бег!$A$7:$G$114,5,FALSE)</f>
        <v>1:11,8</v>
      </c>
      <c r="J32" s="116">
        <f>VLOOKUP(A32,Бег!$A$7:$G$114,6,FALSE)</f>
        <v>973</v>
      </c>
      <c r="K32" s="116">
        <f>VLOOKUP(A32,Бег!$A$7:$G$114,7,FALSE)</f>
        <v>16</v>
      </c>
      <c r="L32" s="117">
        <f>G32+J32</f>
        <v>1913</v>
      </c>
      <c r="M32" s="12">
        <f>RANK(L32,$L$13:$L$148,0)</f>
        <v>11</v>
      </c>
      <c r="N32" s="106">
        <f>L32</f>
        <v>1913</v>
      </c>
      <c r="O32">
        <f>RANK(N32,$N$16:$N$62,0)</f>
        <v>5</v>
      </c>
      <c r="Q32" s="120"/>
      <c r="R32" s="65" t="s">
        <v>169</v>
      </c>
    </row>
    <row r="33" spans="1:18" ht="12.75">
      <c r="A33" s="77" t="s">
        <v>172</v>
      </c>
      <c r="B33" s="11" t="str">
        <f>VLOOKUP(A33,Мандатная!$A$17:$H$151,2,FALSE)</f>
        <v>Нигматуллин</v>
      </c>
      <c r="C33" s="11" t="str">
        <f>VLOOKUP(A33,Мандатная!$A$17:$H$151,3,FALSE)</f>
        <v>Айдар</v>
      </c>
      <c r="D33" s="175"/>
      <c r="E33" s="11">
        <f>VLOOKUP(A33,Мандатная!$A$17:$H$151,6,FALSE)</f>
        <v>2005</v>
      </c>
      <c r="F33" s="115" t="str">
        <f>VLOOKUP(A33,Плав!$A$6:$G$136,5,FALSE)</f>
        <v>1:19,2</v>
      </c>
      <c r="G33" s="98">
        <f>VLOOKUP(A33,Плав!$A$6:$G$136,6,FALSE)</f>
        <v>908</v>
      </c>
      <c r="H33" s="116">
        <f>VLOOKUP(A33,Плав!$A$6:$G$136,7,FALSE)</f>
        <v>24</v>
      </c>
      <c r="I33" s="115" t="str">
        <f>VLOOKUP(A33,Бег!$A$7:$G$114,5,FALSE)</f>
        <v>1:08,7</v>
      </c>
      <c r="J33" s="116">
        <f>VLOOKUP(A33,Бег!$A$7:$G$114,6,FALSE)</f>
        <v>1020</v>
      </c>
      <c r="K33" s="116">
        <f>VLOOKUP(A33,Бег!$A$7:$G$114,7,FALSE)</f>
        <v>1</v>
      </c>
      <c r="L33" s="117">
        <f>G33+J33</f>
        <v>1928</v>
      </c>
      <c r="M33" s="12">
        <f>RANK(L33,$L$13:$L$148,0)</f>
        <v>7</v>
      </c>
      <c r="P33" s="106">
        <f>L33</f>
        <v>1928</v>
      </c>
      <c r="Q33">
        <f>RANK(P33,$P$13:$P$62,0)</f>
        <v>5</v>
      </c>
      <c r="R33" s="118" t="s">
        <v>172</v>
      </c>
    </row>
    <row r="34" spans="1:18" ht="12.75">
      <c r="A34" s="77" t="s">
        <v>177</v>
      </c>
      <c r="B34" s="11" t="str">
        <f>VLOOKUP(A34,Мандатная!$A$17:$H$151,2,FALSE)</f>
        <v>Хаяров</v>
      </c>
      <c r="C34" s="11" t="str">
        <f>VLOOKUP(A34,Мандатная!$A$17:$H$151,3,FALSE)</f>
        <v>Айдар</v>
      </c>
      <c r="D34" s="175"/>
      <c r="E34" s="11">
        <f>VLOOKUP(A34,Мандатная!$A$17:$H$151,6,FALSE)</f>
        <v>2005</v>
      </c>
      <c r="F34" s="115" t="str">
        <f>VLOOKUP(A34,Плав!$A$6:$G$136,5,FALSE)</f>
        <v>1:18,8</v>
      </c>
      <c r="G34" s="98">
        <f>VLOOKUP(A34,Плав!$A$6:$G$136,6,FALSE)</f>
        <v>912</v>
      </c>
      <c r="H34" s="116">
        <f>VLOOKUP(A34,Плав!$A$6:$G$136,7,FALSE)</f>
        <v>22</v>
      </c>
      <c r="I34" s="115" t="str">
        <f>VLOOKUP(A34,Бег!$A$7:$G$114,5,FALSE)</f>
        <v>1:10,4</v>
      </c>
      <c r="J34" s="116">
        <f>VLOOKUP(A34,Бег!$A$7:$G$114,6,FALSE)</f>
        <v>994</v>
      </c>
      <c r="K34" s="116">
        <f>VLOOKUP(A34,Бег!$A$7:$G$114,7,FALSE)</f>
        <v>8</v>
      </c>
      <c r="L34" s="117">
        <f>G34+J34</f>
        <v>1906</v>
      </c>
      <c r="M34" s="12">
        <f>RANK(L34,$L$13:$L$148,0)</f>
        <v>14</v>
      </c>
      <c r="P34" s="106">
        <f>L34</f>
        <v>1906</v>
      </c>
      <c r="Q34">
        <f>RANK(P34,$P$13:$P$62,0)</f>
        <v>7</v>
      </c>
      <c r="R34" s="118" t="s">
        <v>177</v>
      </c>
    </row>
    <row r="35" spans="1:19" ht="15">
      <c r="A35" s="121" t="s">
        <v>439</v>
      </c>
      <c r="B35" s="11"/>
      <c r="C35" s="122" t="s">
        <v>564</v>
      </c>
      <c r="D35" s="11" t="str">
        <f>D31</f>
        <v>Ульяновск-1</v>
      </c>
      <c r="E35" s="11"/>
      <c r="F35" s="115"/>
      <c r="G35" s="123">
        <f>SUM(G31:G34)</f>
        <v>3718</v>
      </c>
      <c r="H35" s="124">
        <f>VLOOKUP(A35,Плав!$A$6:$I$96,9,FALSE)</f>
        <v>4</v>
      </c>
      <c r="I35" s="115"/>
      <c r="J35" s="123">
        <f>SUM(J31:J34)</f>
        <v>3939</v>
      </c>
      <c r="K35" s="124">
        <f>VLOOKUP(A35,Бег!$A$7:$I$97,9,FALSE)</f>
        <v>1</v>
      </c>
      <c r="L35" s="123"/>
      <c r="M35" s="124">
        <f>VLOOKUP(A35,Двоеб!$A$7:$K$115,10,FALSE)</f>
        <v>2</v>
      </c>
      <c r="Q35" s="120"/>
      <c r="R35" s="125"/>
      <c r="S35" s="126">
        <f>SUM(G35+J35)</f>
        <v>7657</v>
      </c>
    </row>
    <row r="36" spans="1:18" ht="12.75">
      <c r="A36" s="77"/>
      <c r="B36" s="11"/>
      <c r="C36" s="11"/>
      <c r="D36" s="11"/>
      <c r="E36" s="11"/>
      <c r="F36" s="115"/>
      <c r="G36" s="98"/>
      <c r="H36" s="12"/>
      <c r="I36" s="12"/>
      <c r="J36" s="12"/>
      <c r="K36" s="12"/>
      <c r="L36" s="11"/>
      <c r="M36" s="12"/>
      <c r="Q36" s="120"/>
      <c r="R36" s="65"/>
    </row>
    <row r="37" spans="1:18" ht="12.75">
      <c r="A37" s="77"/>
      <c r="B37" s="11"/>
      <c r="C37" s="11"/>
      <c r="D37" s="11"/>
      <c r="E37" s="11"/>
      <c r="F37" s="115"/>
      <c r="G37" s="98"/>
      <c r="H37" s="12"/>
      <c r="I37" s="12"/>
      <c r="J37" s="12"/>
      <c r="K37" s="12"/>
      <c r="L37" s="11"/>
      <c r="M37" s="12"/>
      <c r="Q37" s="120"/>
      <c r="R37" s="65"/>
    </row>
    <row r="38" spans="1:18" ht="12.75">
      <c r="A38" s="77"/>
      <c r="B38" s="11"/>
      <c r="C38" s="11"/>
      <c r="D38" s="11"/>
      <c r="E38" s="11"/>
      <c r="F38" s="115"/>
      <c r="G38" s="98"/>
      <c r="H38" s="12"/>
      <c r="I38" s="12"/>
      <c r="J38" s="12"/>
      <c r="K38" s="12"/>
      <c r="L38" s="11"/>
      <c r="M38" s="12"/>
      <c r="Q38" s="120"/>
      <c r="R38" s="65"/>
    </row>
    <row r="39" spans="1:18" ht="12.75">
      <c r="A39" s="77"/>
      <c r="B39" s="11"/>
      <c r="C39" s="11"/>
      <c r="D39" s="11"/>
      <c r="E39" s="11"/>
      <c r="F39" s="127"/>
      <c r="G39" s="98"/>
      <c r="H39" s="12"/>
      <c r="I39" s="12"/>
      <c r="J39" s="12"/>
      <c r="K39" s="12"/>
      <c r="L39" s="11"/>
      <c r="M39" s="12"/>
      <c r="Q39" s="120"/>
      <c r="R39" s="65"/>
    </row>
    <row r="40" spans="1:18" ht="12.75">
      <c r="A40" s="77"/>
      <c r="B40" s="11"/>
      <c r="C40" s="11"/>
      <c r="D40" s="11"/>
      <c r="E40" s="11"/>
      <c r="F40" s="127"/>
      <c r="G40" s="98"/>
      <c r="H40" s="12"/>
      <c r="I40" s="12"/>
      <c r="J40" s="12"/>
      <c r="K40" s="12"/>
      <c r="L40" s="11"/>
      <c r="M40" s="12"/>
      <c r="Q40" s="120"/>
      <c r="R40" s="65"/>
    </row>
    <row r="41" spans="1:18" ht="15">
      <c r="A41" s="77"/>
      <c r="B41" s="11"/>
      <c r="C41" s="11"/>
      <c r="D41" s="11"/>
      <c r="E41" s="11"/>
      <c r="F41" s="127"/>
      <c r="G41" s="98"/>
      <c r="H41" s="128" t="s">
        <v>181</v>
      </c>
      <c r="I41" s="12"/>
      <c r="J41" s="12"/>
      <c r="K41" s="12"/>
      <c r="L41" s="11"/>
      <c r="M41" s="12"/>
      <c r="Q41" s="120"/>
      <c r="R41" s="65"/>
    </row>
    <row r="42" spans="1:19" ht="18.75" customHeight="1">
      <c r="A42" s="160" t="s">
        <v>9</v>
      </c>
      <c r="B42" s="172" t="s">
        <v>10</v>
      </c>
      <c r="C42" s="172" t="s">
        <v>11</v>
      </c>
      <c r="D42" s="162" t="s">
        <v>555</v>
      </c>
      <c r="E42" s="161" t="s">
        <v>1</v>
      </c>
      <c r="F42" s="173" t="s">
        <v>413</v>
      </c>
      <c r="G42" s="173"/>
      <c r="H42" s="173"/>
      <c r="I42" s="173" t="s">
        <v>501</v>
      </c>
      <c r="J42" s="173"/>
      <c r="K42" s="173"/>
      <c r="L42" s="161" t="s">
        <v>556</v>
      </c>
      <c r="M42" s="161" t="s">
        <v>557</v>
      </c>
      <c r="Q42" s="120"/>
      <c r="R42" s="155" t="s">
        <v>9</v>
      </c>
      <c r="S42" s="156" t="s">
        <v>558</v>
      </c>
    </row>
    <row r="43" spans="1:19" ht="33.75" customHeight="1">
      <c r="A43" s="160"/>
      <c r="B43" s="172"/>
      <c r="C43" s="172"/>
      <c r="D43" s="162"/>
      <c r="E43" s="161"/>
      <c r="F43" s="129" t="s">
        <v>559</v>
      </c>
      <c r="G43" s="129" t="s">
        <v>560</v>
      </c>
      <c r="H43" s="129" t="s">
        <v>561</v>
      </c>
      <c r="I43" s="129" t="s">
        <v>559</v>
      </c>
      <c r="J43" s="129" t="s">
        <v>560</v>
      </c>
      <c r="K43" s="129" t="s">
        <v>561</v>
      </c>
      <c r="L43" s="161"/>
      <c r="M43" s="161"/>
      <c r="Q43" s="120"/>
      <c r="R43" s="155"/>
      <c r="S43" s="156"/>
    </row>
    <row r="44" spans="1:18" ht="12.75">
      <c r="A44" s="77"/>
      <c r="B44" s="11"/>
      <c r="C44" s="11"/>
      <c r="D44" s="11"/>
      <c r="E44" s="11"/>
      <c r="F44" s="127"/>
      <c r="G44" s="98"/>
      <c r="H44" s="12"/>
      <c r="I44" s="12"/>
      <c r="J44" s="12"/>
      <c r="K44" s="12"/>
      <c r="L44" s="11"/>
      <c r="M44" s="12"/>
      <c r="Q44" s="120"/>
      <c r="R44" s="65"/>
    </row>
    <row r="45" spans="1:18" ht="14.25" customHeight="1">
      <c r="A45" s="77" t="s">
        <v>182</v>
      </c>
      <c r="B45" s="11" t="str">
        <f>VLOOKUP(A45,Мандатная!$A$17:$H$151,2,FALSE)</f>
        <v>Зыков </v>
      </c>
      <c r="C45" s="11" t="str">
        <f>VLOOKUP(A45,Мандатная!$A$17:$H$151,3,FALSE)</f>
        <v>Александр</v>
      </c>
      <c r="D45" s="175" t="s">
        <v>185</v>
      </c>
      <c r="E45" s="11">
        <f>VLOOKUP(A45,Мандатная!$A$17:$H$151,6,FALSE)</f>
        <v>2005</v>
      </c>
      <c r="F45" s="115" t="str">
        <f>VLOOKUP(A45,Плав!$A$6:$G$136,5,FALSE)</f>
        <v>1:15,2</v>
      </c>
      <c r="G45" s="98">
        <f>VLOOKUP(A45,Плав!$A$6:$G$136,6,FALSE)</f>
        <v>948</v>
      </c>
      <c r="H45" s="119">
        <f>VLOOKUP(A45,Плав!$A$6:$G$136,7,FALSE)</f>
        <v>10</v>
      </c>
      <c r="I45" s="115" t="str">
        <f>VLOOKUP(A45,Бег!$A$7:$G$114,5,FALSE)</f>
        <v>1:11,8</v>
      </c>
      <c r="J45" s="116">
        <f>VLOOKUP(A45,Бег!$A$7:$G$114,6,FALSE)</f>
        <v>973</v>
      </c>
      <c r="K45" s="116">
        <f>VLOOKUP(A45,Бег!$A$7:$G$114,7,FALSE)</f>
        <v>16</v>
      </c>
      <c r="L45" s="117">
        <f>G45+J45</f>
        <v>1921</v>
      </c>
      <c r="M45" s="12">
        <f>RANK(L45,$L$13:$L$148,0)</f>
        <v>9</v>
      </c>
      <c r="N45" s="106">
        <f>L45</f>
        <v>1921</v>
      </c>
      <c r="O45">
        <f>RANK(N45,$N$16:$N$62,0)</f>
        <v>3</v>
      </c>
      <c r="Q45" s="120"/>
      <c r="R45" s="65" t="s">
        <v>182</v>
      </c>
    </row>
    <row r="46" spans="1:18" ht="12.75">
      <c r="A46" s="77" t="s">
        <v>187</v>
      </c>
      <c r="B46" s="11" t="str">
        <f>VLOOKUP(A46,Мандатная!$A$17:$H$151,2,FALSE)</f>
        <v>Фоминых </v>
      </c>
      <c r="C46" s="11" t="str">
        <f>VLOOKUP(A46,Мандатная!$A$17:$H$151,3,FALSE)</f>
        <v>Георгий</v>
      </c>
      <c r="D46" s="175"/>
      <c r="E46" s="11">
        <f>VLOOKUP(A46,Мандатная!$A$17:$H$151,6,FALSE)</f>
        <v>2006</v>
      </c>
      <c r="F46" s="115" t="str">
        <f>VLOOKUP(A46,Плав!$A$6:$G$136,5,FALSE)</f>
        <v>1:19,9</v>
      </c>
      <c r="G46" s="98">
        <f>VLOOKUP(A46,Плав!$A$6:$G$136,6,FALSE)</f>
        <v>901</v>
      </c>
      <c r="H46" s="119">
        <f>VLOOKUP(A46,Плав!$A$6:$G$136,7,FALSE)</f>
        <v>26</v>
      </c>
      <c r="I46" s="115" t="str">
        <f>VLOOKUP(A46,Бег!$A$7:$G$114,5,FALSE)</f>
        <v>1:11,0</v>
      </c>
      <c r="J46" s="116">
        <f>VLOOKUP(A46,Бег!$A$7:$G$114,6,FALSE)</f>
        <v>985</v>
      </c>
      <c r="K46" s="116">
        <f>VLOOKUP(A46,Бег!$A$7:$G$114,7,FALSE)</f>
        <v>12</v>
      </c>
      <c r="L46" s="117">
        <f>G46+J46</f>
        <v>1886</v>
      </c>
      <c r="M46" s="12">
        <f>RANK(L46,$L$13:$L$148,0)</f>
        <v>19</v>
      </c>
      <c r="N46" s="106">
        <f>L46</f>
        <v>1886</v>
      </c>
      <c r="O46">
        <f>RANK(N46,$N$16:$N$62,0)</f>
        <v>10</v>
      </c>
      <c r="Q46" s="120"/>
      <c r="R46" s="65" t="s">
        <v>187</v>
      </c>
    </row>
    <row r="47" spans="1:18" ht="12.75">
      <c r="A47" s="77" t="s">
        <v>191</v>
      </c>
      <c r="B47" s="11" t="str">
        <f>VLOOKUP(A47,Мандатная!$A$17:$H$151,2,FALSE)</f>
        <v>Максимов </v>
      </c>
      <c r="C47" s="11" t="str">
        <f>VLOOKUP(A47,Мандатная!$A$17:$H$151,3,FALSE)</f>
        <v>Кирилл</v>
      </c>
      <c r="D47" s="175"/>
      <c r="E47" s="11">
        <f>VLOOKUP(A47,Мандатная!$A$17:$H$151,6,FALSE)</f>
        <v>2005</v>
      </c>
      <c r="F47" s="115" t="str">
        <f>VLOOKUP(A47,Плав!$A$6:$G$136,5,FALSE)</f>
        <v>1:16,0</v>
      </c>
      <c r="G47" s="98">
        <f>VLOOKUP(A47,Плав!$A$6:$G$136,6,FALSE)</f>
        <v>940</v>
      </c>
      <c r="H47" s="116">
        <f>VLOOKUP(A47,Плав!$A$6:$G$136,7,FALSE)</f>
        <v>13</v>
      </c>
      <c r="I47" s="115" t="str">
        <f>VLOOKUP(A47,Бег!$A$7:$G$114,5,FALSE)</f>
        <v>1:13,1</v>
      </c>
      <c r="J47" s="116">
        <f>VLOOKUP(A47,Бег!$A$7:$G$114,6,FALSE)</f>
        <v>954</v>
      </c>
      <c r="K47" s="116">
        <f>VLOOKUP(A47,Бег!$A$7:$G$114,7,FALSE)</f>
        <v>22</v>
      </c>
      <c r="L47" s="117">
        <f>G47+J47</f>
        <v>1894</v>
      </c>
      <c r="M47" s="12">
        <f>RANK(L47,$L$13:$L$148,0)</f>
        <v>17</v>
      </c>
      <c r="P47" s="106">
        <f>L47</f>
        <v>1894</v>
      </c>
      <c r="Q47">
        <f>RANK(P47,$P$13:$P$62,0)</f>
        <v>8</v>
      </c>
      <c r="R47" s="118" t="s">
        <v>191</v>
      </c>
    </row>
    <row r="48" spans="1:18" ht="12.75">
      <c r="A48" s="77" t="s">
        <v>194</v>
      </c>
      <c r="B48" s="11" t="str">
        <f>VLOOKUP(A48,Мандатная!$A$17:$H$151,2,FALSE)</f>
        <v>Олейников </v>
      </c>
      <c r="C48" s="11" t="str">
        <f>VLOOKUP(A48,Мандатная!$A$17:$H$151,3,FALSE)</f>
        <v>Илья</v>
      </c>
      <c r="D48" s="175"/>
      <c r="E48" s="11">
        <f>VLOOKUP(A48,Мандатная!$A$17:$H$151,6,FALSE)</f>
        <v>2006</v>
      </c>
      <c r="F48" s="115" t="str">
        <f>VLOOKUP(A48,Плав!$A$6:$G$136,5,FALSE)</f>
        <v>1:14,6</v>
      </c>
      <c r="G48" s="98">
        <f>VLOOKUP(A48,Плав!$A$6:$G$136,6,FALSE)</f>
        <v>954</v>
      </c>
      <c r="H48" s="116">
        <f>VLOOKUP(A48,Плав!$A$6:$G$136,7,FALSE)</f>
        <v>9</v>
      </c>
      <c r="I48" s="115" t="str">
        <f>VLOOKUP(A48,Бег!$A$7:$G$114,5,FALSE)</f>
        <v>1:14,6</v>
      </c>
      <c r="J48" s="116">
        <f>VLOOKUP(A48,Бег!$A$7:$G$114,6,FALSE)</f>
        <v>931</v>
      </c>
      <c r="K48" s="116">
        <f>VLOOKUP(A48,Бег!$A$7:$G$114,7,FALSE)</f>
        <v>28</v>
      </c>
      <c r="L48" s="117">
        <f>G48+J48</f>
        <v>1885</v>
      </c>
      <c r="M48" s="12">
        <f>RANK(L48,$L$13:$L$148,0)</f>
        <v>20</v>
      </c>
      <c r="P48" s="106">
        <f>L48</f>
        <v>1885</v>
      </c>
      <c r="Q48">
        <f>RANK(P48,$P$13:$P$62,0)</f>
        <v>9</v>
      </c>
      <c r="R48" s="118" t="s">
        <v>194</v>
      </c>
    </row>
    <row r="49" spans="1:19" ht="15">
      <c r="A49" s="121" t="s">
        <v>443</v>
      </c>
      <c r="B49" s="11"/>
      <c r="C49" s="122" t="s">
        <v>564</v>
      </c>
      <c r="D49" s="11" t="str">
        <f>D45</f>
        <v>Ижевск-1</v>
      </c>
      <c r="E49" s="11"/>
      <c r="F49" s="115"/>
      <c r="G49" s="123">
        <f>SUM(G45:G48)</f>
        <v>3743</v>
      </c>
      <c r="H49" s="124">
        <f>VLOOKUP(A49,Плав!$A$6:$I$96,9,FALSE)</f>
        <v>2</v>
      </c>
      <c r="I49" s="115"/>
      <c r="J49" s="123">
        <f>SUM(J45:J48)</f>
        <v>3843</v>
      </c>
      <c r="K49" s="124">
        <f>VLOOKUP(A49,Бег!$A$7:$I$97,9,FALSE)</f>
        <v>5</v>
      </c>
      <c r="L49" s="123"/>
      <c r="M49" s="124">
        <f>VLOOKUP(A49,Двоеб!$A$7:$K$115,10,FALSE)</f>
        <v>3</v>
      </c>
      <c r="Q49" s="120"/>
      <c r="R49" s="125"/>
      <c r="S49" s="126">
        <f>SUM(G49+J49)</f>
        <v>7586</v>
      </c>
    </row>
    <row r="50" spans="1:18" ht="12.75">
      <c r="A50" s="77"/>
      <c r="B50" s="11"/>
      <c r="C50" s="11"/>
      <c r="D50" s="11"/>
      <c r="E50" s="11"/>
      <c r="F50" s="115"/>
      <c r="G50" s="98"/>
      <c r="H50" s="12"/>
      <c r="I50" s="12"/>
      <c r="J50" s="12"/>
      <c r="K50" s="12"/>
      <c r="L50" s="11"/>
      <c r="M50" s="12"/>
      <c r="Q50" s="120"/>
      <c r="R50" s="65"/>
    </row>
    <row r="51" spans="1:18" ht="12.75">
      <c r="A51" s="77" t="s">
        <v>198</v>
      </c>
      <c r="B51" s="11" t="str">
        <f>VLOOKUP(A51,Мандатная!$A$17:$H$151,2,FALSE)</f>
        <v>Бородков</v>
      </c>
      <c r="C51" s="11" t="str">
        <f>VLOOKUP(A51,Мандатная!$A$17:$H$151,3,FALSE)</f>
        <v> Кирила</v>
      </c>
      <c r="D51" s="175" t="str">
        <f>VLOOKUP(A51,Мандатная!$A$17:$H$151,5,FALSE)</f>
        <v>Рыбинск-1</v>
      </c>
      <c r="E51" s="11">
        <f>VLOOKUP(A51,Мандатная!$A$17:$H$151,6,FALSE)</f>
        <v>2005</v>
      </c>
      <c r="F51" s="115" t="str">
        <f>VLOOKUP(A51,Плав!$A$6:$G$136,5,FALSE)</f>
        <v>1:13,5</v>
      </c>
      <c r="G51" s="98">
        <f>VLOOKUP(A51,Плав!$A$6:$G$136,6,FALSE)</f>
        <v>965</v>
      </c>
      <c r="H51" s="119">
        <f>VLOOKUP(A51,Плав!$A$6:$G$136,7,FALSE)</f>
        <v>7</v>
      </c>
      <c r="I51" s="115" t="str">
        <f>VLOOKUP(A51,Бег!$A$7:$G$114,5,FALSE)</f>
        <v>1:18,4</v>
      </c>
      <c r="J51" s="116">
        <f>VLOOKUP(A51,Бег!$A$7:$G$114,6,FALSE)</f>
        <v>874</v>
      </c>
      <c r="K51" s="116">
        <f>VLOOKUP(A51,Бег!$A$7:$G$114,7,FALSE)</f>
        <v>46</v>
      </c>
      <c r="L51" s="117">
        <f>G51+J51</f>
        <v>1839</v>
      </c>
      <c r="M51" s="12">
        <f>RANK(L51,$L$13:$L$148,0)</f>
        <v>25</v>
      </c>
      <c r="N51" s="106">
        <f>L51</f>
        <v>1839</v>
      </c>
      <c r="O51">
        <f>RANK(N51,$N$16:$N$62,0)</f>
        <v>12</v>
      </c>
      <c r="Q51" s="120"/>
      <c r="R51" s="65" t="s">
        <v>198</v>
      </c>
    </row>
    <row r="52" spans="1:18" ht="12.75">
      <c r="A52" s="77" t="s">
        <v>204</v>
      </c>
      <c r="B52" s="11" t="str">
        <f>VLOOKUP(A52,Мандатная!$A$17:$H$151,2,FALSE)</f>
        <v>Шинин</v>
      </c>
      <c r="C52" s="11" t="str">
        <f>VLOOKUP(A52,Мандатная!$A$17:$H$151,3,FALSE)</f>
        <v> Данила</v>
      </c>
      <c r="D52" s="175"/>
      <c r="E52" s="11">
        <f>VLOOKUP(A52,Мандатная!$A$17:$H$151,6,FALSE)</f>
        <v>2006</v>
      </c>
      <c r="F52" s="115" t="str">
        <f>VLOOKUP(A52,Плав!$A$6:$G$136,5,FALSE)</f>
        <v>1:18,2</v>
      </c>
      <c r="G52" s="98">
        <f>VLOOKUP(A52,Плав!$A$6:$G$136,6,FALSE)</f>
        <v>918</v>
      </c>
      <c r="H52" s="119">
        <f>VLOOKUP(A52,Плав!$A$6:$G$136,7,FALSE)</f>
        <v>19</v>
      </c>
      <c r="I52" s="115" t="str">
        <f>VLOOKUP(A52,Бег!$A$7:$G$114,5,FALSE)</f>
        <v>1:12,1</v>
      </c>
      <c r="J52" s="116">
        <f>VLOOKUP(A52,Бег!$A$7:$G$114,6,FALSE)</f>
        <v>969</v>
      </c>
      <c r="K52" s="116">
        <f>VLOOKUP(A52,Бег!$A$7:$G$114,7,FALSE)</f>
        <v>18</v>
      </c>
      <c r="L52" s="117">
        <f>G52+J52</f>
        <v>1887</v>
      </c>
      <c r="M52" s="12">
        <f>RANK(L52,$L$13:$L$148,0)</f>
        <v>18</v>
      </c>
      <c r="N52" s="106">
        <f>L52</f>
        <v>1887</v>
      </c>
      <c r="O52">
        <f>RANK(N52,$N$16:$N$62,0)</f>
        <v>9</v>
      </c>
      <c r="Q52" s="120"/>
      <c r="R52" s="65" t="s">
        <v>204</v>
      </c>
    </row>
    <row r="53" spans="1:18" ht="12.75">
      <c r="A53" s="77" t="s">
        <v>209</v>
      </c>
      <c r="B53" s="11" t="str">
        <f>VLOOKUP(A53,Мандатная!$A$17:$H$151,2,FALSE)</f>
        <v>Панакушин</v>
      </c>
      <c r="C53" s="11" t="str">
        <f>VLOOKUP(A53,Мандатная!$A$17:$H$151,3,FALSE)</f>
        <v>Даниил</v>
      </c>
      <c r="D53" s="175"/>
      <c r="E53" s="11">
        <f>VLOOKUP(A53,Мандатная!$A$17:$H$151,6,FALSE)</f>
        <v>2006</v>
      </c>
      <c r="F53" s="115" t="str">
        <f>VLOOKUP(A53,Плав!$A$6:$G$136,5,FALSE)</f>
        <v>1:18,0</v>
      </c>
      <c r="G53" s="98">
        <f>VLOOKUP(A53,Плав!$A$6:$G$136,6,FALSE)</f>
        <v>920</v>
      </c>
      <c r="H53" s="116">
        <f>VLOOKUP(A53,Плав!$A$6:$G$136,7,FALSE)</f>
        <v>18</v>
      </c>
      <c r="I53" s="115" t="str">
        <f>VLOOKUP(A53,Бег!$A$7:$G$114,5,FALSE)</f>
        <v>1:10,8</v>
      </c>
      <c r="J53" s="116">
        <f>VLOOKUP(A53,Бег!$A$7:$G$114,6,FALSE)</f>
        <v>988</v>
      </c>
      <c r="K53" s="116">
        <f>VLOOKUP(A53,Бег!$A$7:$G$114,7,FALSE)</f>
        <v>11</v>
      </c>
      <c r="L53" s="117">
        <f>G53+J53</f>
        <v>1908</v>
      </c>
      <c r="M53" s="12">
        <f>RANK(L53,$L$13:$L$148,0)</f>
        <v>13</v>
      </c>
      <c r="P53" s="106">
        <f>L53</f>
        <v>1908</v>
      </c>
      <c r="Q53">
        <f>RANK(P53,$P$13:$P$62,0)</f>
        <v>6</v>
      </c>
      <c r="R53" s="118" t="s">
        <v>209</v>
      </c>
    </row>
    <row r="54" spans="1:18" ht="12.75">
      <c r="A54" s="77" t="s">
        <v>214</v>
      </c>
      <c r="B54" s="11" t="str">
        <f>VLOOKUP(A54,Мандатная!$A$17:$H$151,2,FALSE)</f>
        <v>Разумов</v>
      </c>
      <c r="C54" s="11" t="str">
        <f>VLOOKUP(A54,Мандатная!$A$17:$H$151,3,FALSE)</f>
        <v> Артём</v>
      </c>
      <c r="D54" s="175"/>
      <c r="E54" s="11">
        <f>VLOOKUP(A54,Мандатная!$A$17:$H$151,6,FALSE)</f>
        <v>2006</v>
      </c>
      <c r="F54" s="115" t="str">
        <f>VLOOKUP(A54,Плав!$A$6:$G$136,5,FALSE)</f>
        <v>1:17,3</v>
      </c>
      <c r="G54" s="98">
        <f>VLOOKUP(A54,Плав!$A$6:$G$136,6,FALSE)</f>
        <v>927</v>
      </c>
      <c r="H54" s="116">
        <f>VLOOKUP(A54,Плав!$A$6:$G$136,7,FALSE)</f>
        <v>17</v>
      </c>
      <c r="I54" s="115" t="str">
        <f>VLOOKUP(A54,Бег!$A$7:$G$114,5,FALSE)</f>
        <v>1:09,9</v>
      </c>
      <c r="J54" s="116">
        <f>VLOOKUP(A54,Бег!$A$7:$G$114,6,FALSE)</f>
        <v>1002</v>
      </c>
      <c r="K54" s="116">
        <f>VLOOKUP(A54,Бег!$A$7:$G$114,7,FALSE)</f>
        <v>3</v>
      </c>
      <c r="L54" s="117">
        <f>G54+J54</f>
        <v>1929</v>
      </c>
      <c r="M54" s="12">
        <f>RANK(L54,$L$13:$L$148,0)</f>
        <v>6</v>
      </c>
      <c r="P54" s="106">
        <f>L54</f>
        <v>1929</v>
      </c>
      <c r="Q54">
        <f>RANK(P54,$P$13:$P$62,0)</f>
        <v>4</v>
      </c>
      <c r="R54" s="118" t="s">
        <v>214</v>
      </c>
    </row>
    <row r="55" spans="1:19" ht="15">
      <c r="A55" s="121" t="s">
        <v>448</v>
      </c>
      <c r="B55" s="11"/>
      <c r="C55" s="122" t="s">
        <v>564</v>
      </c>
      <c r="D55" s="11" t="str">
        <f>D51</f>
        <v>Рыбинск-1</v>
      </c>
      <c r="E55" s="11"/>
      <c r="F55" s="115"/>
      <c r="G55" s="123">
        <f>SUM(G51:G54)</f>
        <v>3730</v>
      </c>
      <c r="H55" s="124">
        <f>VLOOKUP(A55,Плав!$A$6:$I$96,9,FALSE)</f>
        <v>3</v>
      </c>
      <c r="I55" s="115"/>
      <c r="J55" s="123">
        <f>SUM(J51:J54)</f>
        <v>3833</v>
      </c>
      <c r="K55" s="124">
        <f>VLOOKUP(A55,Бег!$A$7:$I$97,9,FALSE)</f>
        <v>6</v>
      </c>
      <c r="L55" s="123"/>
      <c r="M55" s="124">
        <f>VLOOKUP(A55,Двоеб!$A$7:$K$115,10,FALSE)</f>
        <v>4</v>
      </c>
      <c r="Q55" s="120"/>
      <c r="R55" s="125"/>
      <c r="S55" s="126">
        <f>SUM(G55+J55)</f>
        <v>7563</v>
      </c>
    </row>
    <row r="56" spans="1:18" ht="15">
      <c r="A56" s="121"/>
      <c r="B56" s="11"/>
      <c r="C56" s="122"/>
      <c r="D56" s="11"/>
      <c r="E56" s="11"/>
      <c r="F56" s="115"/>
      <c r="G56" s="123"/>
      <c r="H56" s="124"/>
      <c r="I56" s="115"/>
      <c r="J56" s="123"/>
      <c r="K56" s="124"/>
      <c r="L56" s="123"/>
      <c r="M56" s="124"/>
      <c r="Q56" s="120"/>
      <c r="R56" s="121"/>
    </row>
    <row r="57" spans="1:18" ht="12.75">
      <c r="A57" s="77" t="s">
        <v>217</v>
      </c>
      <c r="B57" s="11" t="str">
        <f>VLOOKUP(A57,Мандатная!$A$17:$H$151,2,FALSE)</f>
        <v>Ермак</v>
      </c>
      <c r="C57" s="11" t="str">
        <f>VLOOKUP(A57,Мандатная!$A$17:$H$151,3,FALSE)</f>
        <v>Максим</v>
      </c>
      <c r="D57" s="11" t="str">
        <f>VLOOKUP(A57,Мандатная!$A$17:$H$151,5,FALSE)</f>
        <v>Новороссийск</v>
      </c>
      <c r="E57" s="11">
        <f>VLOOKUP(A57,Мандатная!$A$17:$H$151,6,FALSE)</f>
        <v>0</v>
      </c>
      <c r="F57" s="115" t="str">
        <f>VLOOKUP(A57,Плав!$A$6:$G$136,5,FALSE)</f>
        <v>1:24,9</v>
      </c>
      <c r="G57" s="98">
        <f>VLOOKUP(A57,Плав!$A$6:$G$136,6,FALSE)</f>
        <v>851</v>
      </c>
      <c r="H57" s="119">
        <f>VLOOKUP(A57,Плав!$A$6:$G$136,7,FALSE)</f>
        <v>35</v>
      </c>
      <c r="I57" s="115" t="str">
        <f>VLOOKUP(A57,Бег!$A$7:$G$114,5,FALSE)</f>
        <v>1:23,0</v>
      </c>
      <c r="J57" s="116">
        <f>VLOOKUP(A57,Бег!$A$7:$G$114,6,FALSE)</f>
        <v>805</v>
      </c>
      <c r="K57" s="116">
        <f>VLOOKUP(A57,Бег!$A$7:$G$114,7,FALSE)</f>
        <v>52</v>
      </c>
      <c r="L57" s="117">
        <f>G57+J57</f>
        <v>1656</v>
      </c>
      <c r="M57" s="12">
        <f>RANK(L57,$L$13:$L$148,0)</f>
        <v>49</v>
      </c>
      <c r="N57" s="106">
        <f>L57</f>
        <v>1656</v>
      </c>
      <c r="O57">
        <f>RANK(N57,$N$16:$N$62,0)</f>
        <v>17</v>
      </c>
      <c r="R57" s="65" t="s">
        <v>217</v>
      </c>
    </row>
    <row r="58" spans="1:18" ht="12.75">
      <c r="A58" s="77" t="s">
        <v>221</v>
      </c>
      <c r="B58" s="11" t="str">
        <f>VLOOKUP(A58,Мандатная!$A$17:$H$151,2,FALSE)</f>
        <v>Якимов</v>
      </c>
      <c r="C58" s="11" t="str">
        <f>VLOOKUP(A58,Мандатная!$A$17:$H$151,3,FALSE)</f>
        <v>Данил </v>
      </c>
      <c r="D58" s="11">
        <f>VLOOKUP(A58,Мандатная!$A$17:$H$151,5,FALSE)</f>
        <v>0</v>
      </c>
      <c r="E58" s="11">
        <f>VLOOKUP(A58,Мандатная!$A$17:$H$151,6,FALSE)</f>
        <v>0</v>
      </c>
      <c r="F58" s="115" t="str">
        <f>VLOOKUP(A58,Плав!$A$6:$G$136,5,FALSE)</f>
        <v>1:23,2</v>
      </c>
      <c r="G58" s="98">
        <f>VLOOKUP(A58,Плав!$A$6:$G$136,6,FALSE)</f>
        <v>868</v>
      </c>
      <c r="H58" s="119">
        <f>VLOOKUP(A58,Плав!$A$6:$G$136,7,FALSE)</f>
        <v>33</v>
      </c>
      <c r="I58" s="115" t="str">
        <f>VLOOKUP(A58,Бег!$A$7:$G$114,5,FALSE)</f>
        <v>1:22,9</v>
      </c>
      <c r="J58" s="116">
        <f>VLOOKUP(A58,Бег!$A$7:$G$114,6,FALSE)</f>
        <v>807</v>
      </c>
      <c r="K58" s="116">
        <f>VLOOKUP(A58,Бег!$A$7:$G$114,7,FALSE)</f>
        <v>51</v>
      </c>
      <c r="L58" s="117">
        <f>G58+J58</f>
        <v>1675</v>
      </c>
      <c r="M58" s="12">
        <f>RANK(L58,$L$13:$L$148,0)</f>
        <v>45</v>
      </c>
      <c r="N58" s="106">
        <f>L58</f>
        <v>1675</v>
      </c>
      <c r="O58">
        <f>RANK(N58,$N$16:$N$62,0)</f>
        <v>16</v>
      </c>
      <c r="R58" s="77" t="s">
        <v>221</v>
      </c>
    </row>
    <row r="59" spans="1:18" ht="12.75">
      <c r="A59" s="77" t="s">
        <v>225</v>
      </c>
      <c r="B59" s="11" t="str">
        <f>VLOOKUP(A59,Мандатная!$A$17:$H$151,2,FALSE)</f>
        <v>Горпиненко</v>
      </c>
      <c r="C59" s="11" t="str">
        <f>VLOOKUP(A59,Мандатная!$A$17:$H$151,3,FALSE)</f>
        <v>Данил </v>
      </c>
      <c r="D59" s="11">
        <f>VLOOKUP(A59,Мандатная!$A$17:$H$151,5,FALSE)</f>
        <v>0</v>
      </c>
      <c r="E59" s="11">
        <f>VLOOKUP(A59,Мандатная!$A$17:$H$151,6,FALSE)</f>
        <v>0</v>
      </c>
      <c r="F59" s="115" t="str">
        <f>VLOOKUP(A59,Плав!$A$6:$G$136,5,FALSE)</f>
        <v>1:29,7</v>
      </c>
      <c r="G59" s="98">
        <f>VLOOKUP(A59,Плав!$A$6:$G$136,6,FALSE)</f>
        <v>803</v>
      </c>
      <c r="H59" s="119">
        <f>VLOOKUP(A59,Плав!$A$6:$G$136,7,FALSE)</f>
        <v>47</v>
      </c>
      <c r="I59" s="115" t="str">
        <f>VLOOKUP(A59,Бег!$A$7:$G$114,5,FALSE)</f>
        <v>1:15,9</v>
      </c>
      <c r="J59" s="116">
        <f>VLOOKUP(A59,Бег!$A$7:$G$114,6,FALSE)</f>
        <v>912</v>
      </c>
      <c r="K59" s="116">
        <f>VLOOKUP(A59,Бег!$A$7:$G$114,7,FALSE)</f>
        <v>37</v>
      </c>
      <c r="L59" s="117">
        <f>G59+J59</f>
        <v>1715</v>
      </c>
      <c r="M59" s="12">
        <f>RANK(L59,$L$13:$L$148,0)</f>
        <v>43</v>
      </c>
      <c r="N59" s="106">
        <f>L59</f>
        <v>1715</v>
      </c>
      <c r="O59">
        <f>RANK(N59,$N$16:$N$62,0)</f>
        <v>15</v>
      </c>
      <c r="R59" s="65" t="s">
        <v>225</v>
      </c>
    </row>
    <row r="60" spans="1:18" ht="12.75">
      <c r="A60" s="77" t="s">
        <v>227</v>
      </c>
      <c r="B60" s="11" t="str">
        <f>VLOOKUP(A60,Мандатная!$A$17:$H$151,2,FALSE)</f>
        <v>Марков</v>
      </c>
      <c r="C60" s="11" t="str">
        <f>VLOOKUP(A60,Мандатная!$A$17:$H$151,3,FALSE)</f>
        <v>Ярослав</v>
      </c>
      <c r="D60" s="11">
        <f>VLOOKUP(A60,Мандатная!$A$17:$H$151,5,FALSE)</f>
        <v>0</v>
      </c>
      <c r="E60" s="11">
        <f>VLOOKUP(A60,Мандатная!$A$17:$H$151,6,FALSE)</f>
        <v>0</v>
      </c>
      <c r="F60" s="115" t="str">
        <f>VLOOKUP(A60,Плав!$A$6:$G$136,5,FALSE)</f>
        <v>1:52,7</v>
      </c>
      <c r="G60" s="98">
        <f>VLOOKUP(A60,Плав!$A$6:$G$136,6,FALSE)</f>
        <v>573</v>
      </c>
      <c r="H60" s="119">
        <f>VLOOKUP(A60,Плав!$A$6:$G$136,7,FALSE)</f>
        <v>54</v>
      </c>
      <c r="I60" s="115" t="str">
        <f>VLOOKUP(A60,Бег!$A$7:$G$114,5,FALSE)</f>
        <v>1:33,9</v>
      </c>
      <c r="J60" s="116">
        <f>VLOOKUP(A60,Бег!$A$7:$G$114,6,FALSE)</f>
        <v>642</v>
      </c>
      <c r="K60" s="116">
        <f>VLOOKUP(A60,Бег!$A$7:$G$114,7,FALSE)</f>
        <v>62</v>
      </c>
      <c r="L60" s="117">
        <f>G60+J60</f>
        <v>1215</v>
      </c>
      <c r="M60" s="12">
        <f>RANK(L60,$L$13:$L$148,0)</f>
        <v>62</v>
      </c>
      <c r="N60" s="106">
        <f>L60</f>
        <v>1215</v>
      </c>
      <c r="O60">
        <f>RANK(N60,$N$16:$N$62,0)</f>
        <v>19</v>
      </c>
      <c r="R60" s="77" t="s">
        <v>227</v>
      </c>
    </row>
    <row r="61" spans="1:19" ht="15">
      <c r="A61" s="121" t="s">
        <v>453</v>
      </c>
      <c r="B61" s="11"/>
      <c r="C61" s="122" t="s">
        <v>564</v>
      </c>
      <c r="D61" s="11" t="str">
        <f>D57</f>
        <v>Новороссийск</v>
      </c>
      <c r="E61" s="11"/>
      <c r="F61" s="115"/>
      <c r="G61" s="123">
        <f>SUM(G57:G60)</f>
        <v>3095</v>
      </c>
      <c r="H61" s="124">
        <f>VLOOKUP(A61,Плав!$A$6:$I$96,9,FALSE)</f>
        <v>13</v>
      </c>
      <c r="I61" s="115"/>
      <c r="J61" s="123">
        <f>SUM(J57:J60)</f>
        <v>3166</v>
      </c>
      <c r="K61" s="124">
        <f>VLOOKUP(A61,Бег!$A$7:$I$97,9,FALSE)</f>
        <v>13</v>
      </c>
      <c r="L61" s="123"/>
      <c r="M61" s="124">
        <f>VLOOKUP(A61,Двоеб!$A$7:$K$115,10,FALSE)</f>
        <v>13</v>
      </c>
      <c r="Q61" s="120"/>
      <c r="R61" s="125"/>
      <c r="S61" s="126">
        <f>SUM(G61+J61)</f>
        <v>6261</v>
      </c>
    </row>
    <row r="62" spans="1:18" ht="12.75">
      <c r="A62" s="77"/>
      <c r="B62" s="11"/>
      <c r="C62" s="11"/>
      <c r="D62" s="11"/>
      <c r="E62" s="11"/>
      <c r="F62" s="115"/>
      <c r="G62" s="98"/>
      <c r="H62" s="12"/>
      <c r="I62" s="12"/>
      <c r="J62" s="12"/>
      <c r="K62" s="12"/>
      <c r="L62" s="11"/>
      <c r="M62" s="11"/>
      <c r="R62" s="65"/>
    </row>
    <row r="63" spans="1:18" ht="12.75">
      <c r="A63" s="77" t="s">
        <v>230</v>
      </c>
      <c r="B63" s="11" t="str">
        <f>VLOOKUP(A63,Мандатная!$A$17:$H$151,2,FALSE)</f>
        <v>Дроздов </v>
      </c>
      <c r="C63" s="11" t="str">
        <f>VLOOKUP(A63,Мандатная!$A$17:$H$151,3,FALSE)</f>
        <v>Никита</v>
      </c>
      <c r="D63" s="11" t="str">
        <f>VLOOKUP(A63,Мандатная!$A$17:$H$151,5,FALSE)</f>
        <v>Астрахань-2</v>
      </c>
      <c r="E63" s="11">
        <f>VLOOKUP(A63,Мандатная!$A$17:$H$151,6,FALSE)</f>
        <v>2005</v>
      </c>
      <c r="F63" s="115" t="str">
        <f>VLOOKUP(A63,Плав!$A$6:$G$136,5,FALSE)</f>
        <v>1:33,8</v>
      </c>
      <c r="G63" s="98">
        <f>VLOOKUP(A63,Плав!$A$6:$G$136,6,FALSE)</f>
        <v>762</v>
      </c>
      <c r="H63" s="119">
        <f>VLOOKUP(A63,Плав!$A$6:$G$136,7,FALSE)</f>
        <v>50</v>
      </c>
      <c r="I63" s="115" t="str">
        <f>VLOOKUP(A63,Бег!$A$7:$G$114,5,FALSE)</f>
        <v>1:20,0</v>
      </c>
      <c r="J63" s="116">
        <f>VLOOKUP(A63,Бег!$A$7:$G$114,6,FALSE)</f>
        <v>850</v>
      </c>
      <c r="K63" s="116">
        <f>VLOOKUP(A63,Бег!$A$7:$G$114,7,FALSE)</f>
        <v>47</v>
      </c>
      <c r="L63" s="117">
        <f>G63+J63</f>
        <v>1612</v>
      </c>
      <c r="M63" s="12">
        <f>RANK(L63,$L$13:$L$148,0)</f>
        <v>52</v>
      </c>
      <c r="R63" s="65"/>
    </row>
    <row r="64" spans="1:18" ht="12.75">
      <c r="A64" s="77" t="s">
        <v>235</v>
      </c>
      <c r="B64" s="11" t="str">
        <f>VLOOKUP(A64,Мандатная!$A$17:$H$151,2,FALSE)</f>
        <v>Мотузов</v>
      </c>
      <c r="C64" s="11" t="str">
        <f>VLOOKUP(A64,Мандатная!$A$17:$H$151,3,FALSE)</f>
        <v>Владислав</v>
      </c>
      <c r="D64" s="11">
        <f>VLOOKUP(A64,Мандатная!$A$17:$H$151,5,FALSE)</f>
        <v>0</v>
      </c>
      <c r="E64" s="11">
        <f>VLOOKUP(A64,Мандатная!$A$17:$H$151,6,FALSE)</f>
        <v>2006</v>
      </c>
      <c r="F64" s="115" t="str">
        <f>VLOOKUP(A64,Плав!$A$6:$G$136,5,FALSE)</f>
        <v>1:23,1</v>
      </c>
      <c r="G64" s="98">
        <f>VLOOKUP(A64,Плав!$A$6:$G$136,6,FALSE)</f>
        <v>869</v>
      </c>
      <c r="H64" s="119">
        <f>VLOOKUP(A64,Плав!$A$6:$G$136,7,FALSE)</f>
        <v>32</v>
      </c>
      <c r="I64" s="115" t="str">
        <f>VLOOKUP(A64,Бег!$A$7:$G$114,5,FALSE)</f>
        <v>1:23,1</v>
      </c>
      <c r="J64" s="116">
        <f>VLOOKUP(A64,Бег!$A$7:$G$114,6,FALSE)</f>
        <v>804</v>
      </c>
      <c r="K64" s="116">
        <f>VLOOKUP(A64,Бег!$A$7:$G$114,7,FALSE)</f>
        <v>53</v>
      </c>
      <c r="L64" s="117">
        <f>G64+J64</f>
        <v>1673</v>
      </c>
      <c r="M64" s="12">
        <f>RANK(L64,$L$13:$L$148,0)</f>
        <v>46</v>
      </c>
      <c r="R64" s="65"/>
    </row>
    <row r="65" spans="1:18" ht="12.75">
      <c r="A65" s="77" t="s">
        <v>239</v>
      </c>
      <c r="B65" s="11" t="str">
        <f>VLOOKUP(A65,Мандатная!$A$17:$H$151,2,FALSE)</f>
        <v>Покутний</v>
      </c>
      <c r="C65" s="11" t="str">
        <f>VLOOKUP(A65,Мандатная!$A$17:$H$151,3,FALSE)</f>
        <v>Алексей</v>
      </c>
      <c r="D65" s="11">
        <f>VLOOKUP(A65,Мандатная!$A$17:$H$151,5,FALSE)</f>
        <v>0</v>
      </c>
      <c r="E65" s="11">
        <f>VLOOKUP(A65,Мандатная!$A$17:$H$151,6,FALSE)</f>
        <v>2005</v>
      </c>
      <c r="F65" s="115" t="str">
        <f>VLOOKUP(A65,Плав!$A$6:$G$136,5,FALSE)</f>
        <v>1:17,2</v>
      </c>
      <c r="G65" s="98">
        <f>VLOOKUP(A65,Плав!$A$6:$G$136,6,FALSE)</f>
        <v>928</v>
      </c>
      <c r="H65" s="119">
        <f>VLOOKUP(A65,Плав!$A$6:$G$136,7,FALSE)</f>
        <v>16</v>
      </c>
      <c r="I65" s="115" t="str">
        <f>VLOOKUP(A65,Бег!$A$7:$G$114,5,FALSE)</f>
        <v>1:23,1</v>
      </c>
      <c r="J65" s="116">
        <f>VLOOKUP(A65,Бег!$A$7:$G$114,6,FALSE)</f>
        <v>804</v>
      </c>
      <c r="K65" s="116">
        <f>VLOOKUP(A65,Бег!$A$7:$G$114,7,FALSE)</f>
        <v>53</v>
      </c>
      <c r="L65" s="117">
        <f>G65+J65</f>
        <v>1732</v>
      </c>
      <c r="M65" s="12">
        <f>RANK(L65,$L$13:$L$148,0)</f>
        <v>40</v>
      </c>
      <c r="R65" s="65"/>
    </row>
    <row r="66" spans="1:18" ht="12.75">
      <c r="A66" s="77" t="s">
        <v>243</v>
      </c>
      <c r="B66" s="11" t="str">
        <f>VLOOKUP(A66,Мандатная!$A$17:$H$151,2,FALSE)</f>
        <v>Курбатов </v>
      </c>
      <c r="C66" s="11" t="str">
        <f>VLOOKUP(A66,Мандатная!$A$17:$H$151,3,FALSE)</f>
        <v>Виктор</v>
      </c>
      <c r="D66" s="11">
        <f>VLOOKUP(A66,Мандатная!$A$17:$H$151,5,FALSE)</f>
        <v>0</v>
      </c>
      <c r="E66" s="11">
        <f>VLOOKUP(A66,Мандатная!$A$17:$H$151,6,FALSE)</f>
        <v>2005</v>
      </c>
      <c r="F66" s="115" t="str">
        <f>VLOOKUP(A66,Плав!$A$6:$G$136,5,FALSE)</f>
        <v>1:26,7</v>
      </c>
      <c r="G66" s="98">
        <f>VLOOKUP(A66,Плав!$A$6:$G$136,6,FALSE)</f>
        <v>833</v>
      </c>
      <c r="H66" s="119">
        <f>VLOOKUP(A66,Плав!$A$6:$G$136,7,FALSE)</f>
        <v>40</v>
      </c>
      <c r="I66" s="115" t="str">
        <f>VLOOKUP(A66,Бег!$A$7:$G$114,5,FALSE)</f>
        <v>1:37,0</v>
      </c>
      <c r="J66" s="116">
        <f>VLOOKUP(A66,Бег!$A$7:$G$114,6,FALSE)</f>
        <v>595</v>
      </c>
      <c r="K66" s="116">
        <f>VLOOKUP(A66,Бег!$A$7:$G$114,7,FALSE)</f>
        <v>63</v>
      </c>
      <c r="L66" s="117">
        <f>G66+J66</f>
        <v>1428</v>
      </c>
      <c r="M66" s="12">
        <f>RANK(L66,$L$13:$L$148,0)</f>
        <v>61</v>
      </c>
      <c r="R66" s="65"/>
    </row>
    <row r="67" spans="1:19" ht="15">
      <c r="A67" s="121" t="s">
        <v>458</v>
      </c>
      <c r="B67" s="11"/>
      <c r="C67" s="122" t="s">
        <v>564</v>
      </c>
      <c r="D67" s="11" t="str">
        <f>D63</f>
        <v>Астрахань-2</v>
      </c>
      <c r="E67" s="11"/>
      <c r="F67" s="115"/>
      <c r="G67" s="123">
        <f>SUM(G63:G66)</f>
        <v>3392</v>
      </c>
      <c r="H67" s="124">
        <f>VLOOKUP(A67,Плав!$A$6:$I$96,9,FALSE)</f>
        <v>10</v>
      </c>
      <c r="I67" s="115"/>
      <c r="J67" s="123">
        <f>SUM(J63:J66)</f>
        <v>3053</v>
      </c>
      <c r="K67" s="124">
        <f>VLOOKUP(A67,Бег!$A$7:$I$97,9,FALSE)</f>
        <v>14</v>
      </c>
      <c r="L67" s="123"/>
      <c r="M67" s="124">
        <f>VLOOKUP(A67,Двоеб!$A$7:$K$115,10,FALSE)</f>
        <v>12</v>
      </c>
      <c r="Q67" s="120"/>
      <c r="R67" s="125"/>
      <c r="S67" s="126">
        <f>SUM(G67+J67)</f>
        <v>6445</v>
      </c>
    </row>
    <row r="68" spans="1:18" ht="12.75">
      <c r="A68" s="77"/>
      <c r="B68" s="11"/>
      <c r="C68" s="11"/>
      <c r="D68" s="11"/>
      <c r="E68" s="11"/>
      <c r="F68" s="115"/>
      <c r="G68" s="98"/>
      <c r="H68" s="12"/>
      <c r="I68" s="12"/>
      <c r="J68" s="12"/>
      <c r="K68" s="12"/>
      <c r="L68" s="11"/>
      <c r="M68" s="11"/>
      <c r="R68" s="65"/>
    </row>
    <row r="69" spans="1:18" ht="12.75">
      <c r="A69" s="77" t="s">
        <v>247</v>
      </c>
      <c r="B69" s="11" t="str">
        <f>VLOOKUP(A69,Мандатная!$A$17:$H$151,2,FALSE)</f>
        <v>Брусов</v>
      </c>
      <c r="C69" s="11" t="str">
        <f>VLOOKUP(A69,Мандатная!$A$17:$H$151,3,FALSE)</f>
        <v> Иван</v>
      </c>
      <c r="D69" s="11" t="str">
        <f>VLOOKUP(A69,Мандатная!$A$17:$H$151,5,FALSE)</f>
        <v>Рыбинск-2</v>
      </c>
      <c r="E69" s="11">
        <f>VLOOKUP(A69,Мандатная!$A$17:$H$151,6,FALSE)</f>
        <v>2006</v>
      </c>
      <c r="F69" s="115" t="str">
        <f>VLOOKUP(A69,Плав!$A$6:$G$136,5,FALSE)</f>
        <v>1:25,6</v>
      </c>
      <c r="G69" s="98">
        <f>VLOOKUP(A69,Плав!$A$6:$G$136,6,FALSE)</f>
        <v>844</v>
      </c>
      <c r="H69" s="119">
        <f>VLOOKUP(A69,Плав!$A$6:$G$136,7,FALSE)</f>
        <v>38</v>
      </c>
      <c r="I69" s="115" t="str">
        <f>VLOOKUP(A69,Бег!$A$7:$G$114,5,FALSE)</f>
        <v>1:16,1</v>
      </c>
      <c r="J69" s="116">
        <f>VLOOKUP(A69,Бег!$A$7:$G$114,6,FALSE)</f>
        <v>909</v>
      </c>
      <c r="K69" s="116">
        <f>VLOOKUP(A69,Бег!$A$7:$G$114,7,FALSE)</f>
        <v>39</v>
      </c>
      <c r="L69" s="117">
        <f>G69+J69</f>
        <v>1753</v>
      </c>
      <c r="M69" s="12">
        <f>RANK(L69,$L$13:$L$148,0)</f>
        <v>39</v>
      </c>
      <c r="R69" s="65"/>
    </row>
    <row r="70" spans="1:18" ht="12.75">
      <c r="A70" s="77" t="s">
        <v>253</v>
      </c>
      <c r="B70" s="11" t="str">
        <f>VLOOKUP(A70,Мандатная!$A$17:$H$151,2,FALSE)</f>
        <v>Елкин</v>
      </c>
      <c r="C70" s="11" t="str">
        <f>VLOOKUP(A70,Мандатная!$A$17:$H$151,3,FALSE)</f>
        <v> Кирилл</v>
      </c>
      <c r="D70" s="11">
        <f>VLOOKUP(A70,Мандатная!$A$17:$H$151,5,FALSE)</f>
        <v>0</v>
      </c>
      <c r="E70" s="11">
        <f>VLOOKUP(A70,Мандатная!$A$17:$H$151,6,FALSE)</f>
        <v>2006</v>
      </c>
      <c r="F70" s="115" t="str">
        <f>VLOOKUP(A70,Плав!$A$6:$G$136,5,FALSE)</f>
        <v>1:29,2</v>
      </c>
      <c r="G70" s="98">
        <f>VLOOKUP(A70,Плав!$A$6:$G$136,6,FALSE)</f>
        <v>808</v>
      </c>
      <c r="H70" s="119">
        <f>VLOOKUP(A70,Плав!$A$6:$G$136,7,FALSE)</f>
        <v>46</v>
      </c>
      <c r="I70" s="115" t="str">
        <f>VLOOKUP(A70,Бег!$A$7:$G$114,5,FALSE)</f>
        <v>1:15,3</v>
      </c>
      <c r="J70" s="116">
        <f>VLOOKUP(A70,Бег!$A$7:$G$114,6,FALSE)</f>
        <v>921</v>
      </c>
      <c r="K70" s="116">
        <f>VLOOKUP(A70,Бег!$A$7:$G$114,7,FALSE)</f>
        <v>35</v>
      </c>
      <c r="L70" s="117">
        <f>G70+J70</f>
        <v>1729</v>
      </c>
      <c r="M70" s="12">
        <f>RANK(L70,$L$13:$L$148,0)</f>
        <v>41</v>
      </c>
      <c r="R70" s="65"/>
    </row>
    <row r="71" spans="1:18" ht="12.75">
      <c r="A71" s="77" t="s">
        <v>258</v>
      </c>
      <c r="B71" s="11" t="str">
        <f>VLOOKUP(A71,Мандатная!$A$17:$H$151,2,FALSE)</f>
        <v>Румянцев</v>
      </c>
      <c r="C71" s="11" t="str">
        <f>VLOOKUP(A71,Мандатная!$A$17:$H$151,3,FALSE)</f>
        <v>Павел</v>
      </c>
      <c r="D71" s="11">
        <f>VLOOKUP(A71,Мандатная!$A$17:$H$151,5,FALSE)</f>
        <v>0</v>
      </c>
      <c r="E71" s="11">
        <f>VLOOKUP(A71,Мандатная!$A$17:$H$151,6,FALSE)</f>
        <v>2006</v>
      </c>
      <c r="F71" s="115" t="str">
        <f>VLOOKUP(A71,Плав!$A$6:$G$136,5,FALSE)</f>
        <v>1:26,8</v>
      </c>
      <c r="G71" s="98">
        <f>VLOOKUP(A71,Плав!$A$6:$G$136,6,FALSE)</f>
        <v>832</v>
      </c>
      <c r="H71" s="119">
        <f>VLOOKUP(A71,Плав!$A$6:$G$136,7,FALSE)</f>
        <v>42</v>
      </c>
      <c r="I71" s="115" t="str">
        <f>VLOOKUP(A71,Бег!$A$7:$G$114,5,FALSE)</f>
        <v>1:23,2</v>
      </c>
      <c r="J71" s="116">
        <f>VLOOKUP(A71,Бег!$A$7:$G$114,6,FALSE)</f>
        <v>802</v>
      </c>
      <c r="K71" s="116">
        <f>VLOOKUP(A71,Бег!$A$7:$G$114,7,FALSE)</f>
        <v>55</v>
      </c>
      <c r="L71" s="117">
        <f>G71+J71</f>
        <v>1634</v>
      </c>
      <c r="M71" s="12">
        <f>RANK(L71,$L$13:$L$148,0)</f>
        <v>51</v>
      </c>
      <c r="R71" s="65"/>
    </row>
    <row r="72" spans="1:18" ht="12.75">
      <c r="A72" s="77" t="s">
        <v>262</v>
      </c>
      <c r="B72" s="11" t="str">
        <f>VLOOKUP(A72,Мандатная!$A$17:$H$151,2,FALSE)</f>
        <v>Пугачёв </v>
      </c>
      <c r="C72" s="11" t="str">
        <f>VLOOKUP(A72,Мандатная!$A$17:$H$151,3,FALSE)</f>
        <v>Никита</v>
      </c>
      <c r="D72" s="11">
        <f>VLOOKUP(A72,Мандатная!$A$17:$H$151,5,FALSE)</f>
        <v>0</v>
      </c>
      <c r="E72" s="11">
        <f>VLOOKUP(A72,Мандатная!$A$17:$H$151,6,FALSE)</f>
        <v>2006</v>
      </c>
      <c r="F72" s="115" t="str">
        <f>VLOOKUP(A72,Плав!$A$6:$G$136,5,FALSE)</f>
        <v>1:20,1</v>
      </c>
      <c r="G72" s="98">
        <f>VLOOKUP(A72,Плав!$A$6:$G$136,6,FALSE)</f>
        <v>899</v>
      </c>
      <c r="H72" s="119">
        <f>VLOOKUP(A72,Плав!$A$6:$G$136,7,FALSE)</f>
        <v>27</v>
      </c>
      <c r="I72" s="115" t="str">
        <f>VLOOKUP(A72,Бег!$A$7:$G$114,5,FALSE)</f>
        <v>1:25,1</v>
      </c>
      <c r="J72" s="116">
        <f>VLOOKUP(A72,Бег!$A$7:$G$114,6,FALSE)</f>
        <v>774</v>
      </c>
      <c r="K72" s="116">
        <f>VLOOKUP(A72,Бег!$A$7:$G$114,7,FALSE)</f>
        <v>56</v>
      </c>
      <c r="L72" s="117">
        <f>G72+J72</f>
        <v>1673</v>
      </c>
      <c r="M72" s="12">
        <f>RANK(L72,$L$13:$L$148,0)</f>
        <v>46</v>
      </c>
      <c r="R72" s="65"/>
    </row>
    <row r="73" spans="1:19" ht="15">
      <c r="A73" s="121" t="s">
        <v>463</v>
      </c>
      <c r="B73" s="11"/>
      <c r="C73" s="122" t="s">
        <v>564</v>
      </c>
      <c r="D73" s="11" t="str">
        <f>D69</f>
        <v>Рыбинск-2</v>
      </c>
      <c r="E73" s="11"/>
      <c r="F73" s="115"/>
      <c r="G73" s="123">
        <f>SUM(G69:G72)</f>
        <v>3383</v>
      </c>
      <c r="H73" s="124">
        <f>VLOOKUP(A73,Плав!$A$6:$I$96,9,FALSE)</f>
        <v>11</v>
      </c>
      <c r="I73" s="115"/>
      <c r="J73" s="123">
        <f>SUM(J69:J72)</f>
        <v>3406</v>
      </c>
      <c r="K73" s="124">
        <f>VLOOKUP(A73,Бег!$A$7:$I$97,9,FALSE)</f>
        <v>12</v>
      </c>
      <c r="L73" s="123"/>
      <c r="M73" s="124">
        <f>VLOOKUP(A73,Двоеб!$A$7:$K$115,10,FALSE)</f>
        <v>11</v>
      </c>
      <c r="Q73" s="120"/>
      <c r="R73" s="125"/>
      <c r="S73" s="126">
        <f>SUM(G73+J73)</f>
        <v>6789</v>
      </c>
    </row>
    <row r="74" spans="1:18" ht="12.75">
      <c r="A74" s="77"/>
      <c r="B74" s="11"/>
      <c r="C74" s="11"/>
      <c r="D74" s="11"/>
      <c r="E74" s="11"/>
      <c r="F74" s="115"/>
      <c r="G74" s="98"/>
      <c r="H74" s="12"/>
      <c r="I74" s="12"/>
      <c r="J74" s="12"/>
      <c r="K74" s="12"/>
      <c r="L74" s="11"/>
      <c r="M74" s="11"/>
      <c r="R74" s="65"/>
    </row>
    <row r="75" spans="1:18" ht="12.75">
      <c r="A75" s="77"/>
      <c r="B75" s="11"/>
      <c r="C75" s="11"/>
      <c r="D75" s="11"/>
      <c r="E75" s="11"/>
      <c r="F75" s="115"/>
      <c r="G75" s="98"/>
      <c r="H75" s="12"/>
      <c r="I75" s="12"/>
      <c r="J75" s="12"/>
      <c r="K75" s="12"/>
      <c r="L75" s="11"/>
      <c r="M75" s="11"/>
      <c r="R75" s="65"/>
    </row>
    <row r="76" spans="1:18" ht="12.75">
      <c r="A76" s="77"/>
      <c r="B76" s="11"/>
      <c r="C76" s="11"/>
      <c r="D76" s="11"/>
      <c r="E76" s="11"/>
      <c r="F76" s="115"/>
      <c r="G76" s="98"/>
      <c r="H76" s="12"/>
      <c r="I76" s="12"/>
      <c r="J76" s="12"/>
      <c r="K76" s="12"/>
      <c r="L76" s="11"/>
      <c r="M76" s="11"/>
      <c r="R76" s="65"/>
    </row>
    <row r="77" spans="1:18" ht="12.75">
      <c r="A77" s="77"/>
      <c r="B77" s="11"/>
      <c r="C77" s="11"/>
      <c r="D77" s="11"/>
      <c r="E77" s="11"/>
      <c r="F77" s="115"/>
      <c r="G77" s="98"/>
      <c r="H77" s="12"/>
      <c r="I77" s="12"/>
      <c r="J77" s="12"/>
      <c r="K77" s="12"/>
      <c r="L77" s="11"/>
      <c r="M77" s="11"/>
      <c r="R77" s="65"/>
    </row>
    <row r="78" spans="1:18" ht="12.75">
      <c r="A78" s="77"/>
      <c r="B78" s="11"/>
      <c r="C78" s="11"/>
      <c r="D78" s="11"/>
      <c r="E78" s="11"/>
      <c r="F78" s="115"/>
      <c r="G78" s="98"/>
      <c r="H78" s="12"/>
      <c r="I78" s="12"/>
      <c r="J78" s="12"/>
      <c r="K78" s="12"/>
      <c r="L78" s="11"/>
      <c r="M78" s="11"/>
      <c r="R78" s="65"/>
    </row>
    <row r="79" spans="1:18" ht="12.75">
      <c r="A79" s="77"/>
      <c r="B79" s="11"/>
      <c r="C79" s="11"/>
      <c r="D79" s="11"/>
      <c r="E79" s="11"/>
      <c r="F79" s="115"/>
      <c r="G79" s="98"/>
      <c r="H79" s="12"/>
      <c r="I79" s="12"/>
      <c r="J79" s="12"/>
      <c r="K79" s="12"/>
      <c r="L79" s="11"/>
      <c r="M79" s="11"/>
      <c r="R79" s="65"/>
    </row>
    <row r="80" spans="1:18" ht="12.75">
      <c r="A80" s="77"/>
      <c r="B80" s="11"/>
      <c r="C80" s="11"/>
      <c r="D80" s="11"/>
      <c r="E80" s="11"/>
      <c r="F80" s="115"/>
      <c r="G80" s="98"/>
      <c r="H80" s="12"/>
      <c r="I80" s="12"/>
      <c r="J80" s="12"/>
      <c r="K80" s="12"/>
      <c r="L80" s="11"/>
      <c r="M80" s="11"/>
      <c r="R80" s="65"/>
    </row>
    <row r="81" spans="1:18" ht="15">
      <c r="A81" s="77"/>
      <c r="B81" s="11"/>
      <c r="C81" s="11"/>
      <c r="D81" s="11"/>
      <c r="E81" s="11"/>
      <c r="F81" s="127"/>
      <c r="G81" s="98"/>
      <c r="H81" s="128" t="s">
        <v>265</v>
      </c>
      <c r="I81" s="12"/>
      <c r="J81" s="12"/>
      <c r="K81" s="12"/>
      <c r="L81" s="11"/>
      <c r="M81" s="12"/>
      <c r="Q81" s="120"/>
      <c r="R81" s="65"/>
    </row>
    <row r="82" spans="1:19" ht="18.75" customHeight="1">
      <c r="A82" s="160" t="s">
        <v>9</v>
      </c>
      <c r="B82" s="172" t="s">
        <v>10</v>
      </c>
      <c r="C82" s="172" t="s">
        <v>11</v>
      </c>
      <c r="D82" s="162" t="s">
        <v>555</v>
      </c>
      <c r="E82" s="161" t="s">
        <v>1</v>
      </c>
      <c r="F82" s="173" t="s">
        <v>413</v>
      </c>
      <c r="G82" s="173"/>
      <c r="H82" s="173"/>
      <c r="I82" s="173" t="s">
        <v>501</v>
      </c>
      <c r="J82" s="173"/>
      <c r="K82" s="173"/>
      <c r="L82" s="161" t="s">
        <v>556</v>
      </c>
      <c r="M82" s="161" t="s">
        <v>557</v>
      </c>
      <c r="Q82" s="120"/>
      <c r="R82" s="155" t="s">
        <v>9</v>
      </c>
      <c r="S82" s="156" t="s">
        <v>558</v>
      </c>
    </row>
    <row r="83" spans="1:19" ht="33.75" customHeight="1">
      <c r="A83" s="160"/>
      <c r="B83" s="172"/>
      <c r="C83" s="172"/>
      <c r="D83" s="162"/>
      <c r="E83" s="161"/>
      <c r="F83" s="129" t="s">
        <v>559</v>
      </c>
      <c r="G83" s="129" t="s">
        <v>560</v>
      </c>
      <c r="H83" s="129" t="s">
        <v>561</v>
      </c>
      <c r="I83" s="129" t="s">
        <v>559</v>
      </c>
      <c r="J83" s="129" t="s">
        <v>560</v>
      </c>
      <c r="K83" s="129" t="s">
        <v>561</v>
      </c>
      <c r="L83" s="161"/>
      <c r="M83" s="161"/>
      <c r="Q83" s="120"/>
      <c r="R83" s="155"/>
      <c r="S83" s="156"/>
    </row>
    <row r="84" spans="1:18" ht="12.75">
      <c r="A84" s="77"/>
      <c r="B84" s="11"/>
      <c r="C84" s="11"/>
      <c r="D84" s="11"/>
      <c r="E84" s="11"/>
      <c r="F84" s="115"/>
      <c r="G84" s="98"/>
      <c r="H84" s="12"/>
      <c r="I84" s="12"/>
      <c r="J84" s="12"/>
      <c r="K84" s="12"/>
      <c r="L84" s="11"/>
      <c r="M84" s="11"/>
      <c r="R84" s="65"/>
    </row>
    <row r="85" spans="1:18" ht="12.75">
      <c r="A85" s="77" t="s">
        <v>266</v>
      </c>
      <c r="B85" s="11" t="str">
        <f>VLOOKUP(A85,Мандатная!$A$17:$H$151,2,FALSE)</f>
        <v>Псарёв</v>
      </c>
      <c r="C85" s="11" t="str">
        <f>VLOOKUP(A85,Мандатная!$A$17:$H$151,3,FALSE)</f>
        <v>Роман</v>
      </c>
      <c r="D85" s="11" t="str">
        <f>VLOOKUP(A85,Мандатная!$A$17:$H$151,5,FALSE)</f>
        <v>Воронеж-2</v>
      </c>
      <c r="E85" s="11">
        <f>VLOOKUP(A85,Мандатная!$A$17:$H$151,6,FALSE)</f>
        <v>2005</v>
      </c>
      <c r="F85" s="115" t="str">
        <f>VLOOKUP(A85,Плав!$A$6:$G$136,5,FALSE)</f>
        <v>1:15,8</v>
      </c>
      <c r="G85" s="98">
        <f>VLOOKUP(A85,Плав!$A$6:$G$136,6,FALSE)</f>
        <v>942</v>
      </c>
      <c r="H85" s="119">
        <f>VLOOKUP(A85,Плав!$A$6:$G$136,7,FALSE)</f>
        <v>11</v>
      </c>
      <c r="I85" s="115" t="str">
        <f>VLOOKUP(A85,Бег!$A$7:$G$114,5,FALSE)</f>
        <v>1:16,5</v>
      </c>
      <c r="J85" s="116">
        <f>VLOOKUP(A85,Бег!$A$7:$G$114,6,FALSE)</f>
        <v>903</v>
      </c>
      <c r="K85" s="116">
        <f>VLOOKUP(A85,Бег!$A$7:$G$114,7,FALSE)</f>
        <v>41</v>
      </c>
      <c r="L85" s="117">
        <f>G85+J85</f>
        <v>1845</v>
      </c>
      <c r="M85" s="12">
        <f>RANK(L85,$L$13:$L$148,0)</f>
        <v>24</v>
      </c>
      <c r="R85" s="65"/>
    </row>
    <row r="86" spans="1:18" ht="12.75">
      <c r="A86" s="77" t="s">
        <v>271</v>
      </c>
      <c r="B86" s="11" t="str">
        <f>VLOOKUP(A86,Мандатная!$A$17:$H$151,2,FALSE)</f>
        <v>Мадыкин</v>
      </c>
      <c r="C86" s="11" t="str">
        <f>VLOOKUP(A86,Мандатная!$A$17:$H$151,3,FALSE)</f>
        <v>Александр</v>
      </c>
      <c r="D86" s="11">
        <f>VLOOKUP(A86,Мандатная!$A$17:$H$151,5,FALSE)</f>
        <v>0</v>
      </c>
      <c r="E86" s="11">
        <f>VLOOKUP(A86,Мандатная!$A$17:$H$151,6,FALSE)</f>
        <v>2005</v>
      </c>
      <c r="F86" s="115" t="str">
        <f>VLOOKUP(A86,Плав!$A$6:$G$136,5,FALSE)</f>
        <v>1:18,3</v>
      </c>
      <c r="G86" s="98">
        <f>VLOOKUP(A86,Плав!$A$6:$G$136,6,FALSE)</f>
        <v>917</v>
      </c>
      <c r="H86" s="119">
        <f>VLOOKUP(A86,Плав!$A$6:$G$136,7,FALSE)</f>
        <v>20</v>
      </c>
      <c r="I86" s="115" t="str">
        <f>VLOOKUP(A86,Бег!$A$7:$G$114,5,FALSE)</f>
        <v>1:12,4</v>
      </c>
      <c r="J86" s="116">
        <f>VLOOKUP(A86,Бег!$A$7:$G$114,6,FALSE)</f>
        <v>964</v>
      </c>
      <c r="K86" s="116">
        <f>VLOOKUP(A86,Бег!$A$7:$G$114,7,FALSE)</f>
        <v>19</v>
      </c>
      <c r="L86" s="117">
        <f>G86+J86</f>
        <v>1881</v>
      </c>
      <c r="M86" s="12">
        <f>RANK(L86,$L$13:$L$148,0)</f>
        <v>21</v>
      </c>
      <c r="R86" s="65"/>
    </row>
    <row r="87" spans="1:18" ht="12.75">
      <c r="A87" s="77" t="s">
        <v>274</v>
      </c>
      <c r="B87" s="11" t="str">
        <f>VLOOKUP(A87,Мандатная!$A$17:$H$151,2,FALSE)</f>
        <v>Гололобов</v>
      </c>
      <c r="C87" s="11" t="str">
        <f>VLOOKUP(A87,Мандатная!$A$17:$H$151,3,FALSE)</f>
        <v>Егор</v>
      </c>
      <c r="D87" s="11">
        <f>VLOOKUP(A87,Мандатная!$A$17:$H$151,5,FALSE)</f>
        <v>0</v>
      </c>
      <c r="E87" s="11">
        <f>VLOOKUP(A87,Мандатная!$A$17:$H$151,6,FALSE)</f>
        <v>2005</v>
      </c>
      <c r="F87" s="115" t="str">
        <f>VLOOKUP(A87,Плав!$A$6:$G$136,5,FALSE)</f>
        <v>1:28,0</v>
      </c>
      <c r="G87" s="98">
        <f>VLOOKUP(A87,Плав!$A$6:$G$136,6,FALSE)</f>
        <v>820</v>
      </c>
      <c r="H87" s="119">
        <f>VLOOKUP(A87,Плав!$A$6:$G$136,7,FALSE)</f>
        <v>44</v>
      </c>
      <c r="I87" s="115" t="str">
        <f>VLOOKUP(A87,Бег!$A$7:$G$114,5,FALSE)</f>
        <v>1:16,2</v>
      </c>
      <c r="J87" s="116">
        <f>VLOOKUP(A87,Бег!$A$7:$G$114,6,FALSE)</f>
        <v>907</v>
      </c>
      <c r="K87" s="116">
        <f>VLOOKUP(A87,Бег!$A$7:$G$114,7,FALSE)</f>
        <v>40</v>
      </c>
      <c r="L87" s="117">
        <f>G87+J87</f>
        <v>1727</v>
      </c>
      <c r="M87" s="12">
        <f>RANK(L87,$L$13:$L$148,0)</f>
        <v>42</v>
      </c>
      <c r="R87" s="65"/>
    </row>
    <row r="88" spans="1:18" ht="12.75">
      <c r="A88" s="77" t="s">
        <v>279</v>
      </c>
      <c r="B88" s="11" t="str">
        <f>VLOOKUP(A88,Мандатная!$A$17:$H$151,2,FALSE)</f>
        <v>Маликов</v>
      </c>
      <c r="C88" s="11" t="str">
        <f>VLOOKUP(A88,Мандатная!$A$17:$H$151,3,FALSE)</f>
        <v>Кирилл</v>
      </c>
      <c r="D88" s="11">
        <f>VLOOKUP(A88,Мандатная!$A$17:$H$151,5,FALSE)</f>
        <v>0</v>
      </c>
      <c r="E88" s="11">
        <f>VLOOKUP(A88,Мандатная!$A$17:$H$151,6,FALSE)</f>
        <v>2005</v>
      </c>
      <c r="F88" s="115" t="str">
        <f>VLOOKUP(A88,Плав!$A$6:$G$136,5,FALSE)</f>
        <v>1:26,7</v>
      </c>
      <c r="G88" s="98">
        <f>VLOOKUP(A88,Плав!$A$6:$G$136,6,FALSE)</f>
        <v>833</v>
      </c>
      <c r="H88" s="119">
        <f>VLOOKUP(A88,Плав!$A$6:$G$136,7,FALSE)</f>
        <v>40</v>
      </c>
      <c r="I88" s="115" t="str">
        <f>VLOOKUP(A88,Бег!$A$7:$G$114,5,FALSE)</f>
        <v>1:14,9</v>
      </c>
      <c r="J88" s="116">
        <f>VLOOKUP(A88,Бег!$A$7:$G$114,6,FALSE)</f>
        <v>927</v>
      </c>
      <c r="K88" s="116">
        <f>VLOOKUP(A88,Бег!$A$7:$G$114,7,FALSE)</f>
        <v>33</v>
      </c>
      <c r="L88" s="117">
        <f>G88+J88</f>
        <v>1760</v>
      </c>
      <c r="M88" s="12">
        <f>RANK(L88,$L$13:$L$148,0)</f>
        <v>37</v>
      </c>
      <c r="R88" s="65"/>
    </row>
    <row r="89" spans="1:19" ht="15">
      <c r="A89" s="121" t="s">
        <v>466</v>
      </c>
      <c r="B89" s="11"/>
      <c r="C89" s="122" t="s">
        <v>564</v>
      </c>
      <c r="D89" s="11" t="str">
        <f>D85</f>
        <v>Воронеж-2</v>
      </c>
      <c r="E89" s="11"/>
      <c r="F89" s="115"/>
      <c r="G89" s="123">
        <f>SUM(G85:G88)</f>
        <v>3512</v>
      </c>
      <c r="H89" s="124">
        <f>VLOOKUP(A89,Плав!$A$6:$I$96,9,FALSE)</f>
        <v>7</v>
      </c>
      <c r="I89" s="115"/>
      <c r="J89" s="123">
        <f>SUM(J85:J88)</f>
        <v>3701</v>
      </c>
      <c r="K89" s="124">
        <f>VLOOKUP(A89,Бег!$A$7:$I$97,9,FALSE)</f>
        <v>7</v>
      </c>
      <c r="L89" s="123"/>
      <c r="M89" s="124">
        <f>VLOOKUP(A89,Двоеб!$A$7:$K$115,10,FALSE)</f>
        <v>7</v>
      </c>
      <c r="Q89" s="120"/>
      <c r="R89" s="125"/>
      <c r="S89" s="126">
        <f>SUM(G89+J89)</f>
        <v>7213</v>
      </c>
    </row>
    <row r="90" spans="1:18" ht="12.75">
      <c r="A90" s="77"/>
      <c r="B90" s="11"/>
      <c r="C90" s="11"/>
      <c r="D90" s="11"/>
      <c r="E90" s="11"/>
      <c r="F90" s="115"/>
      <c r="G90" s="98"/>
      <c r="H90" s="12"/>
      <c r="I90" s="12"/>
      <c r="J90" s="12"/>
      <c r="K90" s="12"/>
      <c r="L90" s="11"/>
      <c r="M90" s="11"/>
      <c r="R90" s="65"/>
    </row>
    <row r="91" spans="1:18" ht="12.75">
      <c r="A91" s="11"/>
      <c r="B91" s="11"/>
      <c r="C91" s="11"/>
      <c r="D91" s="11"/>
      <c r="E91" s="11"/>
      <c r="F91" s="115"/>
      <c r="G91" s="98"/>
      <c r="H91" s="12"/>
      <c r="I91" s="12"/>
      <c r="J91" s="12"/>
      <c r="K91" s="12"/>
      <c r="L91" s="11"/>
      <c r="M91" s="11"/>
      <c r="R91" s="65"/>
    </row>
    <row r="92" spans="1:18" ht="12.75">
      <c r="A92" s="77" t="s">
        <v>282</v>
      </c>
      <c r="B92" s="11" t="str">
        <f>VLOOKUP(A92,Мандатная!$A$17:$H$151,2,FALSE)</f>
        <v>Порсев </v>
      </c>
      <c r="C92" s="11" t="str">
        <f>VLOOKUP(A92,Мандатная!$A$17:$H$151,3,FALSE)</f>
        <v>Максим</v>
      </c>
      <c r="D92" s="11" t="str">
        <f>VLOOKUP(A92,Мандатная!$A$17:$H$151,5,FALSE)</f>
        <v>Екатеринбург-2</v>
      </c>
      <c r="E92" s="11">
        <f>VLOOKUP(A92,Мандатная!$A$17:$H$151,6,FALSE)</f>
        <v>2005</v>
      </c>
      <c r="F92" s="115" t="str">
        <f>VLOOKUP(A92,Плав!$A$6:$G$136,5,FALSE)</f>
        <v>1:12,3</v>
      </c>
      <c r="G92" s="98">
        <f>VLOOKUP(A92,Плав!$A$6:$G$136,6,FALSE)</f>
        <v>977</v>
      </c>
      <c r="H92" s="119">
        <f>VLOOKUP(A92,Плав!$A$6:$G$136,7,FALSE)</f>
        <v>5</v>
      </c>
      <c r="I92" s="115" t="str">
        <f>VLOOKUP(A92,Бег!$A$7:$G$114,5,FALSE)</f>
        <v>1:11,4</v>
      </c>
      <c r="J92" s="116">
        <f>VLOOKUP(A92,Бег!$A$7:$G$114,6,FALSE)</f>
        <v>979</v>
      </c>
      <c r="K92" s="116">
        <f>VLOOKUP(A92,Бег!$A$7:$G$114,7,FALSE)</f>
        <v>14</v>
      </c>
      <c r="L92" s="117">
        <f>G92+J92</f>
        <v>1956</v>
      </c>
      <c r="M92" s="12">
        <f>RANK(L92,$L$13:$L$148,0)</f>
        <v>3</v>
      </c>
      <c r="R92" s="65"/>
    </row>
    <row r="93" spans="1:18" ht="12.75">
      <c r="A93" s="77" t="s">
        <v>286</v>
      </c>
      <c r="B93" s="11" t="str">
        <f>VLOOKUP(A93,Мандатная!$A$17:$H$151,2,FALSE)</f>
        <v>Мутьянов </v>
      </c>
      <c r="C93" s="11" t="str">
        <f>VLOOKUP(A93,Мандатная!$A$17:$H$151,3,FALSE)</f>
        <v>Максим</v>
      </c>
      <c r="D93" s="11">
        <f>VLOOKUP(A93,Мандатная!$A$17:$H$151,5,FALSE)</f>
        <v>0</v>
      </c>
      <c r="E93" s="11">
        <f>VLOOKUP(A93,Мандатная!$A$17:$H$151,6,FALSE)</f>
        <v>2006</v>
      </c>
      <c r="F93" s="115" t="str">
        <f>VLOOKUP(A93,Плав!$A$6:$G$136,5,FALSE)</f>
        <v>1:22,8</v>
      </c>
      <c r="G93" s="98">
        <f>VLOOKUP(A93,Плав!$A$6:$G$136,6,FALSE)</f>
        <v>872</v>
      </c>
      <c r="H93" s="119">
        <f>VLOOKUP(A93,Плав!$A$6:$G$136,7,FALSE)</f>
        <v>31</v>
      </c>
      <c r="I93" s="115" t="str">
        <f>VLOOKUP(A93,Бег!$A$7:$G$114,5,FALSE)</f>
        <v>1:14,8</v>
      </c>
      <c r="J93" s="116">
        <f>VLOOKUP(A93,Бег!$A$7:$G$114,6,FALSE)</f>
        <v>928</v>
      </c>
      <c r="K93" s="116">
        <f>VLOOKUP(A93,Бег!$A$7:$G$114,7,FALSE)</f>
        <v>32</v>
      </c>
      <c r="L93" s="117">
        <f>G93+J93</f>
        <v>1800</v>
      </c>
      <c r="M93" s="12">
        <f>RANK(L93,$L$13:$L$148,0)</f>
        <v>32</v>
      </c>
      <c r="R93" s="65"/>
    </row>
    <row r="94" spans="1:18" ht="12.75">
      <c r="A94" s="77" t="s">
        <v>289</v>
      </c>
      <c r="B94" s="11" t="str">
        <f>VLOOKUP(A94,Мандатная!$A$17:$H$151,2,FALSE)</f>
        <v>Киприянов </v>
      </c>
      <c r="C94" s="11" t="str">
        <f>VLOOKUP(A94,Мандатная!$A$17:$H$151,3,FALSE)</f>
        <v>Лев</v>
      </c>
      <c r="D94" s="11">
        <f>VLOOKUP(A94,Мандатная!$A$17:$H$151,5,FALSE)</f>
        <v>0</v>
      </c>
      <c r="E94" s="11">
        <f>VLOOKUP(A94,Мандатная!$A$17:$H$151,6,FALSE)</f>
        <v>2006</v>
      </c>
      <c r="F94" s="115" t="str">
        <f>VLOOKUP(A94,Плав!$A$6:$G$136,5,FALSE)</f>
        <v>1:33,6</v>
      </c>
      <c r="G94" s="98">
        <f>VLOOKUP(A94,Плав!$A$6:$G$136,6,FALSE)</f>
        <v>764</v>
      </c>
      <c r="H94" s="119">
        <f>VLOOKUP(A94,Плав!$A$6:$G$136,7,FALSE)</f>
        <v>49</v>
      </c>
      <c r="I94" s="115" t="str">
        <f>VLOOKUP(A94,Бег!$A$7:$G$114,5,FALSE)</f>
        <v>1:10,1</v>
      </c>
      <c r="J94" s="116">
        <f>VLOOKUP(A94,Бег!$A$7:$G$114,6,FALSE)</f>
        <v>999</v>
      </c>
      <c r="K94" s="116">
        <f>VLOOKUP(A94,Бег!$A$7:$G$114,7,FALSE)</f>
        <v>4</v>
      </c>
      <c r="L94" s="117">
        <f>G94+J94</f>
        <v>1763</v>
      </c>
      <c r="M94" s="12">
        <f>RANK(L94,$L$13:$L$148,0)</f>
        <v>36</v>
      </c>
      <c r="R94" s="65"/>
    </row>
    <row r="95" spans="1:18" ht="12.75">
      <c r="A95" s="77" t="s">
        <v>292</v>
      </c>
      <c r="B95" s="11" t="str">
        <f>VLOOKUP(A95,Мандатная!$A$17:$H$151,2,FALSE)</f>
        <v>Лазаренко </v>
      </c>
      <c r="C95" s="11" t="str">
        <f>VLOOKUP(A95,Мандатная!$A$17:$H$151,3,FALSE)</f>
        <v>Андрей</v>
      </c>
      <c r="D95" s="11">
        <f>VLOOKUP(A95,Мандатная!$A$17:$H$151,5,FALSE)</f>
        <v>0</v>
      </c>
      <c r="E95" s="11">
        <f>VLOOKUP(A95,Мандатная!$A$17:$H$151,6,FALSE)</f>
        <v>2006</v>
      </c>
      <c r="F95" s="115" t="str">
        <f>VLOOKUP(A95,Плав!$A$6:$G$136,5,FALSE)</f>
        <v>1:29,8</v>
      </c>
      <c r="G95" s="98">
        <f>VLOOKUP(A95,Плав!$A$6:$G$136,6,FALSE)</f>
        <v>802</v>
      </c>
      <c r="H95" s="119">
        <f>VLOOKUP(A95,Плав!$A$6:$G$136,7,FALSE)</f>
        <v>48</v>
      </c>
      <c r="I95" s="115" t="str">
        <f>VLOOKUP(A95,Бег!$A$7:$G$114,5,FALSE)</f>
        <v>1:10,1</v>
      </c>
      <c r="J95" s="116">
        <f>VLOOKUP(A95,Бег!$A$7:$G$114,6,FALSE)</f>
        <v>999</v>
      </c>
      <c r="K95" s="116">
        <f>VLOOKUP(A95,Бег!$A$7:$G$114,7,FALSE)</f>
        <v>4</v>
      </c>
      <c r="L95" s="117">
        <f>G95+J95</f>
        <v>1801</v>
      </c>
      <c r="M95" s="12">
        <f>RANK(L95,$L$13:$L$148,0)</f>
        <v>31</v>
      </c>
      <c r="R95" s="65"/>
    </row>
    <row r="96" spans="1:19" ht="15">
      <c r="A96" s="121" t="s">
        <v>471</v>
      </c>
      <c r="B96" s="11"/>
      <c r="C96" s="122" t="s">
        <v>564</v>
      </c>
      <c r="D96" s="11" t="str">
        <f>D92</f>
        <v>Екатеринбург-2</v>
      </c>
      <c r="E96" s="11"/>
      <c r="F96" s="115"/>
      <c r="G96" s="123">
        <f>SUM(G92:G95)</f>
        <v>3415</v>
      </c>
      <c r="H96" s="124">
        <f>VLOOKUP(A96,Плав!$A$6:$I$96,9,FALSE)</f>
        <v>9</v>
      </c>
      <c r="I96" s="115"/>
      <c r="J96" s="123">
        <f>SUM(J92:J95)</f>
        <v>3905</v>
      </c>
      <c r="K96" s="124">
        <f>VLOOKUP(A96,Бег!$A$7:$I$97,9,FALSE)</f>
        <v>2</v>
      </c>
      <c r="L96" s="123"/>
      <c r="M96" s="124">
        <f>VLOOKUP(A96,Двоеб!$A$7:$K$115,10,FALSE)</f>
        <v>6</v>
      </c>
      <c r="Q96" s="120"/>
      <c r="R96" s="125"/>
      <c r="S96" s="126">
        <f>SUM(G96+J96)</f>
        <v>7320</v>
      </c>
    </row>
    <row r="97" spans="1:18" ht="12.75">
      <c r="A97" s="77"/>
      <c r="B97" s="11"/>
      <c r="C97" s="11"/>
      <c r="D97" s="11"/>
      <c r="E97" s="11"/>
      <c r="F97" s="115"/>
      <c r="G97" s="98"/>
      <c r="H97" s="12"/>
      <c r="I97" s="12"/>
      <c r="J97" s="12"/>
      <c r="K97" s="12"/>
      <c r="L97" s="11"/>
      <c r="M97" s="11"/>
      <c r="R97" s="65"/>
    </row>
    <row r="98" spans="1:18" ht="12.75">
      <c r="A98" s="77" t="s">
        <v>297</v>
      </c>
      <c r="B98" s="11" t="str">
        <f>VLOOKUP(A98,Мандатная!$A$17:$H$151,2,FALSE)</f>
        <v>Куренков</v>
      </c>
      <c r="C98" s="11" t="str">
        <f>VLOOKUP(A98,Мандатная!$A$17:$H$151,3,FALSE)</f>
        <v>Илья</v>
      </c>
      <c r="D98" s="175" t="str">
        <f>VLOOKUP(A98,Мандатная!$A$17:$H$151,5,FALSE)</f>
        <v>Ульяновск-2</v>
      </c>
      <c r="E98" s="11">
        <f>VLOOKUP(A98,Мандатная!$A$17:$H$151,6,FALSE)</f>
        <v>2005</v>
      </c>
      <c r="F98" s="115" t="str">
        <f>VLOOKUP(A98,Плав!$A$6:$G$136,5,FALSE)</f>
        <v>1:25,8</v>
      </c>
      <c r="G98" s="98">
        <f>VLOOKUP(A98,Плав!$A$6:$G$136,6,FALSE)</f>
        <v>842</v>
      </c>
      <c r="H98" s="119">
        <f>VLOOKUP(A98,Плав!$A$6:$G$136,7,FALSE)</f>
        <v>39</v>
      </c>
      <c r="I98" s="115" t="str">
        <f>VLOOKUP(A98,Бег!$A$7:$G$114,5,FALSE)</f>
        <v>1:14,7</v>
      </c>
      <c r="J98" s="116">
        <f>VLOOKUP(A98,Бег!$A$7:$G$114,6,FALSE)</f>
        <v>930</v>
      </c>
      <c r="K98" s="116">
        <f>VLOOKUP(A98,Бег!$A$7:$G$114,7,FALSE)</f>
        <v>30</v>
      </c>
      <c r="L98" s="117">
        <f>G98+J98</f>
        <v>1772</v>
      </c>
      <c r="M98" s="12">
        <f>RANK(L98,$L$13:$L$148,0)</f>
        <v>35</v>
      </c>
      <c r="N98" s="106">
        <f>L98</f>
        <v>1772</v>
      </c>
      <c r="O98" t="e">
        <f>RANK(N98,$N$16:$N$62,0)</f>
        <v>#N/A</v>
      </c>
      <c r="Q98" s="120"/>
      <c r="R98" s="65" t="s">
        <v>182</v>
      </c>
    </row>
    <row r="99" spans="1:18" ht="12.75">
      <c r="A99" s="77" t="s">
        <v>303</v>
      </c>
      <c r="B99" s="11" t="str">
        <f>VLOOKUP(A99,Мандатная!$A$17:$H$151,2,FALSE)</f>
        <v>Пазушкин</v>
      </c>
      <c r="C99" s="11" t="str">
        <f>VLOOKUP(A99,Мандатная!$A$17:$H$151,3,FALSE)</f>
        <v>Илья</v>
      </c>
      <c r="D99" s="175"/>
      <c r="E99" s="11">
        <f>VLOOKUP(A99,Мандатная!$A$17:$H$151,6,FALSE)</f>
        <v>2005</v>
      </c>
      <c r="F99" s="115" t="str">
        <f>VLOOKUP(A99,Плав!$A$6:$G$136,5,FALSE)</f>
        <v>1:18,4</v>
      </c>
      <c r="G99" s="98">
        <f>VLOOKUP(A99,Плав!$A$6:$G$136,6,FALSE)</f>
        <v>916</v>
      </c>
      <c r="H99" s="119">
        <f>VLOOKUP(A99,Плав!$A$6:$G$136,7,FALSE)</f>
        <v>21</v>
      </c>
      <c r="I99" s="115" t="str">
        <f>VLOOKUP(A99,Бег!$A$7:$G$114,5,FALSE)</f>
        <v>1:20,5</v>
      </c>
      <c r="J99" s="116">
        <f>VLOOKUP(A99,Бег!$A$7:$G$114,6,FALSE)</f>
        <v>843</v>
      </c>
      <c r="K99" s="116">
        <f>VLOOKUP(A99,Бег!$A$7:$G$114,7,FALSE)</f>
        <v>49</v>
      </c>
      <c r="L99" s="117">
        <f>G99+J99</f>
        <v>1759</v>
      </c>
      <c r="M99" s="12">
        <f>RANK(L99,$L$13:$L$148,0)</f>
        <v>38</v>
      </c>
      <c r="N99" s="106">
        <f>L99</f>
        <v>1759</v>
      </c>
      <c r="O99" t="e">
        <f>RANK(N99,$N$16:$N$62,0)</f>
        <v>#N/A</v>
      </c>
      <c r="Q99" s="120"/>
      <c r="R99" s="65" t="s">
        <v>187</v>
      </c>
    </row>
    <row r="100" spans="1:18" ht="12.75">
      <c r="A100" s="77" t="s">
        <v>306</v>
      </c>
      <c r="B100" s="11" t="str">
        <f>VLOOKUP(A100,Мандатная!$A$17:$H$151,2,FALSE)</f>
        <v>Попов</v>
      </c>
      <c r="C100" s="11" t="str">
        <f>VLOOKUP(A100,Мандатная!$A$17:$H$151,3,FALSE)</f>
        <v>Григорий</v>
      </c>
      <c r="D100" s="175"/>
      <c r="E100" s="11">
        <f>VLOOKUP(A100,Мандатная!$A$17:$H$151,6,FALSE)</f>
        <v>2005</v>
      </c>
      <c r="F100" s="115" t="str">
        <f>VLOOKUP(A100,Плав!$A$6:$G$136,5,FALSE)</f>
        <v>1:20,4</v>
      </c>
      <c r="G100" s="98">
        <f>VLOOKUP(A100,Плав!$A$6:$G$136,6,FALSE)</f>
        <v>896</v>
      </c>
      <c r="H100" s="116">
        <f>VLOOKUP(A100,Плав!$A$6:$G$136,7,FALSE)</f>
        <v>29</v>
      </c>
      <c r="I100" s="115" t="str">
        <f>VLOOKUP(A100,Бег!$A$7:$G$114,5,FALSE)</f>
        <v>1:16,8</v>
      </c>
      <c r="J100" s="116">
        <f>VLOOKUP(A100,Бег!$A$7:$G$114,6,FALSE)</f>
        <v>898</v>
      </c>
      <c r="K100" s="116">
        <f>VLOOKUP(A100,Бег!$A$7:$G$114,7,FALSE)</f>
        <v>42</v>
      </c>
      <c r="L100" s="117">
        <f>G100+J100</f>
        <v>1794</v>
      </c>
      <c r="M100" s="12">
        <f>RANK(L100,$L$13:$L$148,0)</f>
        <v>33</v>
      </c>
      <c r="P100" s="106">
        <f>L100</f>
        <v>1794</v>
      </c>
      <c r="Q100" t="e">
        <f>RANK(P100,$P$13:$P$62,0)</f>
        <v>#N/A</v>
      </c>
      <c r="R100" s="118" t="s">
        <v>191</v>
      </c>
    </row>
    <row r="101" spans="1:18" ht="12.75">
      <c r="A101" s="77" t="s">
        <v>310</v>
      </c>
      <c r="B101" s="11" t="str">
        <f>VLOOKUP(A101,Мандатная!$A$17:$H$151,2,FALSE)</f>
        <v>Панов</v>
      </c>
      <c r="C101" s="11" t="str">
        <f>VLOOKUP(A101,Мандатная!$A$17:$H$151,3,FALSE)</f>
        <v>Дмитрий</v>
      </c>
      <c r="D101" s="175"/>
      <c r="E101" s="11">
        <f>VLOOKUP(A101,Мандатная!$A$17:$H$151,6,FALSE)</f>
        <v>2005</v>
      </c>
      <c r="F101" s="115" t="str">
        <f>VLOOKUP(A101,Плав!$A$6:$G$136,5,FALSE)</f>
        <v>1:28,3</v>
      </c>
      <c r="G101" s="98">
        <f>VLOOKUP(A101,Плав!$A$6:$G$136,6,FALSE)</f>
        <v>817</v>
      </c>
      <c r="H101" s="116">
        <f>VLOOKUP(A101,Плав!$A$6:$G$136,7,FALSE)</f>
        <v>45</v>
      </c>
      <c r="I101" s="115" t="str">
        <f>VLOOKUP(A101,Бег!$A$7:$G$114,5,FALSE)</f>
        <v>1:10,1</v>
      </c>
      <c r="J101" s="116">
        <f>VLOOKUP(A101,Бег!$A$7:$G$114,6,FALSE)</f>
        <v>999</v>
      </c>
      <c r="K101" s="116">
        <f>VLOOKUP(A101,Бег!$A$7:$G$114,7,FALSE)</f>
        <v>4</v>
      </c>
      <c r="L101" s="117">
        <f>G101+J101</f>
        <v>1816</v>
      </c>
      <c r="M101" s="12">
        <f>RANK(L101,$L$13:$L$148,0)</f>
        <v>27</v>
      </c>
      <c r="P101" s="106">
        <f>L101</f>
        <v>1816</v>
      </c>
      <c r="Q101" t="e">
        <f>RANK(P101,$P$13:$P$62,0)</f>
        <v>#N/A</v>
      </c>
      <c r="R101" s="118" t="s">
        <v>194</v>
      </c>
    </row>
    <row r="102" spans="1:19" ht="15">
      <c r="A102" s="121" t="s">
        <v>476</v>
      </c>
      <c r="B102" s="11"/>
      <c r="C102" s="122" t="s">
        <v>564</v>
      </c>
      <c r="D102" s="11" t="str">
        <f>D98</f>
        <v>Ульяновск-2</v>
      </c>
      <c r="E102" s="11"/>
      <c r="F102" s="115"/>
      <c r="G102" s="123">
        <f>SUM(G98:G101)</f>
        <v>3471</v>
      </c>
      <c r="H102" s="124">
        <f>VLOOKUP(A102,Плав!$A$6:$I$96,9,FALSE)</f>
        <v>8</v>
      </c>
      <c r="I102" s="115"/>
      <c r="J102" s="123">
        <f>SUM(J98:J101)</f>
        <v>3670</v>
      </c>
      <c r="K102" s="124">
        <f>VLOOKUP(A102,Бег!$A$7:$I$97,9,FALSE)</f>
        <v>8</v>
      </c>
      <c r="L102" s="123"/>
      <c r="M102" s="124">
        <f>VLOOKUP(A102,Двоеб!$A$7:$K$115,10,FALSE)</f>
        <v>9</v>
      </c>
      <c r="Q102" s="120"/>
      <c r="R102" s="125"/>
      <c r="S102" s="126">
        <f>SUM(G102+J102)</f>
        <v>7141</v>
      </c>
    </row>
    <row r="103" spans="1:18" ht="12.75">
      <c r="A103" s="77"/>
      <c r="B103" s="11"/>
      <c r="C103" s="11"/>
      <c r="D103" s="11"/>
      <c r="E103" s="11"/>
      <c r="F103" s="115"/>
      <c r="G103" s="98"/>
      <c r="H103" s="12"/>
      <c r="I103" s="12"/>
      <c r="J103" s="12"/>
      <c r="K103" s="12"/>
      <c r="L103" s="11"/>
      <c r="M103" s="12"/>
      <c r="Q103" s="120"/>
      <c r="R103" s="65"/>
    </row>
    <row r="104" spans="1:18" ht="12.75">
      <c r="A104" s="77" t="s">
        <v>314</v>
      </c>
      <c r="B104" s="11" t="str">
        <f>VLOOKUP(A104,Мандатная!$A$17:$H$151,2,FALSE)</f>
        <v>Сарычев </v>
      </c>
      <c r="C104" s="11" t="str">
        <f>VLOOKUP(A104,Мандатная!$A$17:$H$151,3,FALSE)</f>
        <v>Глеб</v>
      </c>
      <c r="D104" s="175" t="str">
        <f>VLOOKUP(A104,Мандатная!$A$17:$H$151,5,FALSE)</f>
        <v>Ижевск-2</v>
      </c>
      <c r="E104" s="11">
        <f>VLOOKUP(A104,Мандатная!$A$17:$H$151,6,FALSE)</f>
        <v>2005</v>
      </c>
      <c r="F104" s="115" t="str">
        <f>VLOOKUP(A104,Плав!$A$6:$G$136,5,FALSE)</f>
        <v>1:36,6</v>
      </c>
      <c r="G104" s="98">
        <f>VLOOKUP(A104,Плав!$A$6:$G$136,6,FALSE)</f>
        <v>734</v>
      </c>
      <c r="H104" s="119">
        <f>VLOOKUP(A104,Плав!$A$6:$G$136,7,FALSE)</f>
        <v>51</v>
      </c>
      <c r="I104" s="115" t="str">
        <f>VLOOKUP(A104,Бег!$A$7:$G$114,5,FALSE)</f>
        <v>1:20,9</v>
      </c>
      <c r="J104" s="116">
        <f>VLOOKUP(A104,Бег!$A$7:$G$114,6,FALSE)</f>
        <v>837</v>
      </c>
      <c r="K104" s="116">
        <f>VLOOKUP(A104,Бег!$A$7:$G$114,7,FALSE)</f>
        <v>50</v>
      </c>
      <c r="L104" s="117">
        <f>G104+J104</f>
        <v>1571</v>
      </c>
      <c r="M104" s="12">
        <f>RANK(L104,$L$13:$L$148,0)</f>
        <v>55</v>
      </c>
      <c r="N104" s="106">
        <f>L104</f>
        <v>1571</v>
      </c>
      <c r="O104" t="e">
        <f>RANK(N104,$N$16:$N$62,0)</f>
        <v>#N/A</v>
      </c>
      <c r="Q104" s="120"/>
      <c r="R104" s="65" t="s">
        <v>198</v>
      </c>
    </row>
    <row r="105" spans="1:18" ht="12.75">
      <c r="A105" s="77" t="s">
        <v>319</v>
      </c>
      <c r="B105" s="11" t="str">
        <f>VLOOKUP(A105,Мандатная!$A$17:$H$151,2,FALSE)</f>
        <v>Рейх </v>
      </c>
      <c r="C105" s="11" t="str">
        <f>VLOOKUP(A105,Мандатная!$A$17:$H$151,3,FALSE)</f>
        <v>Матвей</v>
      </c>
      <c r="D105" s="175"/>
      <c r="E105" s="11">
        <f>VLOOKUP(A105,Мандатная!$A$17:$H$151,6,FALSE)</f>
        <v>2005</v>
      </c>
      <c r="F105" s="115" t="str">
        <f>VLOOKUP(A105,Плав!$A$6:$G$136,5,FALSE)</f>
        <v>1:20,3</v>
      </c>
      <c r="G105" s="98">
        <f>VLOOKUP(A105,Плав!$A$6:$G$136,6,FALSE)</f>
        <v>897</v>
      </c>
      <c r="H105" s="119">
        <f>VLOOKUP(A105,Плав!$A$6:$G$136,7,FALSE)</f>
        <v>28</v>
      </c>
      <c r="I105" s="115" t="str">
        <f>VLOOKUP(A105,Бег!$A$7:$G$114,5,FALSE)</f>
        <v>1:27,5</v>
      </c>
      <c r="J105" s="116">
        <f>VLOOKUP(A105,Бег!$A$7:$G$114,6,FALSE)</f>
        <v>738</v>
      </c>
      <c r="K105" s="116">
        <f>VLOOKUP(A105,Бег!$A$7:$G$114,7,FALSE)</f>
        <v>58</v>
      </c>
      <c r="L105" s="117">
        <f>G105+J105</f>
        <v>1635</v>
      </c>
      <c r="M105" s="12">
        <f>RANK(L105,$L$13:$L$148,0)</f>
        <v>50</v>
      </c>
      <c r="N105" s="106">
        <f>L105</f>
        <v>1635</v>
      </c>
      <c r="O105" t="e">
        <f>RANK(N105,$N$16:$N$62,0)</f>
        <v>#N/A</v>
      </c>
      <c r="Q105" s="120"/>
      <c r="R105" s="65" t="s">
        <v>204</v>
      </c>
    </row>
    <row r="106" spans="1:18" ht="12.75">
      <c r="A106" s="77" t="s">
        <v>323</v>
      </c>
      <c r="B106" s="11" t="str">
        <f>VLOOKUP(A106,Мандатная!$A$17:$H$151,2,FALSE)</f>
        <v>Мухаметшин  </v>
      </c>
      <c r="C106" s="11" t="str">
        <f>VLOOKUP(A106,Мандатная!$A$17:$H$151,3,FALSE)</f>
        <v>Равиль</v>
      </c>
      <c r="D106" s="175"/>
      <c r="E106" s="11">
        <f>VLOOKUP(A106,Мандатная!$A$17:$H$151,6,FALSE)</f>
        <v>2005</v>
      </c>
      <c r="F106" s="115" t="str">
        <f>VLOOKUP(A106,Плав!$A$6:$G$136,5,FALSE)</f>
        <v>1:38,4</v>
      </c>
      <c r="G106" s="98">
        <f>VLOOKUP(A106,Плав!$A$6:$G$136,6,FALSE)</f>
        <v>716</v>
      </c>
      <c r="H106" s="116">
        <f>VLOOKUP(A106,Плав!$A$6:$G$136,7,FALSE)</f>
        <v>52</v>
      </c>
      <c r="I106" s="115" t="str">
        <f>VLOOKUP(A106,Бег!$A$7:$G$114,5,FALSE)</f>
        <v>1:18,2</v>
      </c>
      <c r="J106" s="116">
        <f>VLOOKUP(A106,Бег!$A$7:$G$114,6,FALSE)</f>
        <v>877</v>
      </c>
      <c r="K106" s="116">
        <f>VLOOKUP(A106,Бег!$A$7:$G$114,7,FALSE)</f>
        <v>44</v>
      </c>
      <c r="L106" s="117">
        <f>G106+J106</f>
        <v>1593</v>
      </c>
      <c r="M106" s="12">
        <f>RANK(L106,$L$13:$L$148,0)</f>
        <v>54</v>
      </c>
      <c r="P106" s="106">
        <f>L106</f>
        <v>1593</v>
      </c>
      <c r="Q106" t="e">
        <f>RANK(P106,$P$13:$P$62,0)</f>
        <v>#N/A</v>
      </c>
      <c r="R106" s="118" t="s">
        <v>209</v>
      </c>
    </row>
    <row r="107" spans="1:18" ht="12.75">
      <c r="A107" s="77" t="s">
        <v>328</v>
      </c>
      <c r="B107" s="11" t="str">
        <f>VLOOKUP(A107,Мандатная!$A$17:$H$151,2,FALSE)</f>
        <v>Хисамбиев </v>
      </c>
      <c r="C107" s="11" t="str">
        <f>VLOOKUP(A107,Мандатная!$A$17:$H$151,3,FALSE)</f>
        <v>Богдан </v>
      </c>
      <c r="D107" s="175"/>
      <c r="E107" s="11">
        <f>VLOOKUP(A107,Мандатная!$A$17:$H$151,6,FALSE)</f>
        <v>2006</v>
      </c>
      <c r="F107" s="115" t="str">
        <f>VLOOKUP(A107,Плав!$A$6:$G$136,5,FALSE)</f>
        <v>2:15,2</v>
      </c>
      <c r="G107" s="98">
        <f>VLOOKUP(A107,Плав!$A$6:$G$136,6,FALSE)</f>
        <v>348</v>
      </c>
      <c r="H107" s="116">
        <f>VLOOKUP(A107,Плав!$A$6:$G$136,7,FALSE)</f>
        <v>55</v>
      </c>
      <c r="I107" s="115" t="str">
        <f>VLOOKUP(A107,Бег!$A$7:$G$114,5,FALSE)</f>
        <v>1:43,4</v>
      </c>
      <c r="J107" s="116">
        <f>VLOOKUP(A107,Бег!$A$7:$G$114,6,FALSE)</f>
        <v>499</v>
      </c>
      <c r="K107" s="116">
        <f>VLOOKUP(A107,Бег!$A$7:$G$114,7,FALSE)</f>
        <v>64</v>
      </c>
      <c r="L107" s="117">
        <f>G107+J107</f>
        <v>847</v>
      </c>
      <c r="M107" s="12">
        <f>RANK(L107,$L$13:$L$148,0)</f>
        <v>64</v>
      </c>
      <c r="P107" s="106">
        <f>L107</f>
        <v>847</v>
      </c>
      <c r="Q107" t="e">
        <f>RANK(P107,$P$13:$P$62,0)</f>
        <v>#N/A</v>
      </c>
      <c r="R107" s="118" t="s">
        <v>214</v>
      </c>
    </row>
    <row r="108" spans="1:19" ht="15">
      <c r="A108" s="121" t="s">
        <v>481</v>
      </c>
      <c r="B108" s="11"/>
      <c r="C108" s="122" t="s">
        <v>564</v>
      </c>
      <c r="D108" s="11" t="str">
        <f>D104</f>
        <v>Ижевск-2</v>
      </c>
      <c r="E108" s="11"/>
      <c r="F108" s="115"/>
      <c r="G108" s="123">
        <f>SUM(G104:G107)</f>
        <v>2695</v>
      </c>
      <c r="H108" s="124">
        <f>VLOOKUP(A108,Плав!$A$6:$I$96,9,FALSE)</f>
        <v>14</v>
      </c>
      <c r="I108" s="115"/>
      <c r="J108" s="123">
        <f>SUM(J104:J107)</f>
        <v>2951</v>
      </c>
      <c r="K108" s="124">
        <f>VLOOKUP(A108,Бег!$A$7:$I$97,9,FALSE)</f>
        <v>15</v>
      </c>
      <c r="L108" s="123"/>
      <c r="M108" s="124">
        <f>VLOOKUP(A108,Двоеб!$A$7:$K$115,10,FALSE)</f>
        <v>15</v>
      </c>
      <c r="Q108" s="120"/>
      <c r="R108" s="125"/>
      <c r="S108" s="126">
        <f>SUM(G108+J108)</f>
        <v>5646</v>
      </c>
    </row>
    <row r="109" spans="1:18" ht="15">
      <c r="A109" s="121"/>
      <c r="B109" s="11"/>
      <c r="C109" s="122"/>
      <c r="D109" s="11"/>
      <c r="E109" s="11"/>
      <c r="F109" s="115"/>
      <c r="G109" s="123"/>
      <c r="H109" s="124"/>
      <c r="I109" s="115"/>
      <c r="J109" s="123"/>
      <c r="K109" s="124"/>
      <c r="L109" s="123"/>
      <c r="M109" s="124"/>
      <c r="Q109" s="120"/>
      <c r="R109" s="121"/>
    </row>
    <row r="110" spans="1:18" ht="12.75">
      <c r="A110" s="77" t="s">
        <v>333</v>
      </c>
      <c r="B110" s="11" t="str">
        <f>VLOOKUP(A110,Мандатная!$A$17:$H$151,2,FALSE)</f>
        <v>Курушин</v>
      </c>
      <c r="C110" s="11" t="str">
        <f>VLOOKUP(A110,Мандатная!$A$17:$H$151,3,FALSE)</f>
        <v>Данила</v>
      </c>
      <c r="D110" s="11" t="str">
        <f>VLOOKUP(A110,Мандатная!$A$17:$H$151,5,FALSE)</f>
        <v>Ульяновск-3</v>
      </c>
      <c r="E110" s="11">
        <f>VLOOKUP(A110,Мандатная!$A$17:$H$151,6,FALSE)</f>
        <v>2005</v>
      </c>
      <c r="F110" s="115" t="str">
        <f>VLOOKUP(A110,Плав!$A$6:$G$136,5,FALSE)</f>
        <v>1:25,0</v>
      </c>
      <c r="G110" s="98">
        <f>VLOOKUP(A110,Плав!$A$6:$G$136,6,FALSE)</f>
        <v>850</v>
      </c>
      <c r="H110" s="119">
        <f>VLOOKUP(A110,Плав!$A$6:$G$136,7,FALSE)</f>
        <v>36</v>
      </c>
      <c r="I110" s="115" t="str">
        <f>VLOOKUP(A110,Бег!$A$7:$G$114,5,FALSE)</f>
        <v>1:10,1</v>
      </c>
      <c r="J110" s="116">
        <f>VLOOKUP(A110,Бег!$A$7:$G$114,6,FALSE)</f>
        <v>999</v>
      </c>
      <c r="K110" s="116">
        <f>VLOOKUP(A110,Бег!$A$7:$G$114,7,FALSE)</f>
        <v>4</v>
      </c>
      <c r="L110" s="117">
        <f>G110+J110</f>
        <v>1849</v>
      </c>
      <c r="M110" s="12">
        <f>RANK(L110,$L$13:$L$148,0)</f>
        <v>22</v>
      </c>
      <c r="N110" s="106">
        <f>L110</f>
        <v>1849</v>
      </c>
      <c r="O110" t="e">
        <f>RANK(N110,$N$16:$N$62,0)</f>
        <v>#N/A</v>
      </c>
      <c r="R110" s="65" t="s">
        <v>217</v>
      </c>
    </row>
    <row r="111" spans="1:18" ht="12.75">
      <c r="A111" s="77" t="s">
        <v>339</v>
      </c>
      <c r="B111" s="11" t="str">
        <f>VLOOKUP(A111,Мандатная!$A$17:$H$151,2,FALSE)</f>
        <v>Чашкин</v>
      </c>
      <c r="C111" s="11" t="str">
        <f>VLOOKUP(A111,Мандатная!$A$17:$H$151,3,FALSE)</f>
        <v>Вадим</v>
      </c>
      <c r="D111" s="11">
        <f>VLOOKUP(A111,Мандатная!$A$17:$H$151,5,FALSE)</f>
        <v>0</v>
      </c>
      <c r="E111" s="11">
        <f>VLOOKUP(A111,Мандатная!$A$17:$H$151,6,FALSE)</f>
        <v>2006</v>
      </c>
      <c r="F111" s="115" t="str">
        <f>VLOOKUP(A111,Плав!$A$6:$G$136,5,FALSE)</f>
        <v>1:43,3</v>
      </c>
      <c r="G111" s="98">
        <f>VLOOKUP(A111,Плав!$A$6:$G$136,6,FALSE)</f>
        <v>667</v>
      </c>
      <c r="H111" s="119">
        <f>VLOOKUP(A111,Плав!$A$6:$G$136,7,FALSE)</f>
        <v>53</v>
      </c>
      <c r="I111" s="115" t="str">
        <f>VLOOKUP(A111,Бег!$A$7:$G$114,5,FALSE)</f>
        <v>1:14,6</v>
      </c>
      <c r="J111" s="116">
        <f>VLOOKUP(A111,Бег!$A$7:$G$114,6,FALSE)</f>
        <v>931</v>
      </c>
      <c r="K111" s="116">
        <f>VLOOKUP(A111,Бег!$A$7:$G$114,7,FALSE)</f>
        <v>28</v>
      </c>
      <c r="L111" s="117">
        <f>G111+J111</f>
        <v>1598</v>
      </c>
      <c r="M111" s="12">
        <f>RANK(L111,$L$13:$L$148,0)</f>
        <v>53</v>
      </c>
      <c r="N111" s="106">
        <f>L111</f>
        <v>1598</v>
      </c>
      <c r="O111" t="e">
        <f>RANK(N111,$N$16:$N$62,0)</f>
        <v>#N/A</v>
      </c>
      <c r="R111" s="77" t="s">
        <v>221</v>
      </c>
    </row>
    <row r="112" spans="1:18" ht="12.75">
      <c r="A112" s="77" t="s">
        <v>344</v>
      </c>
      <c r="B112" s="11" t="str">
        <f>VLOOKUP(A112,Мандатная!$A$17:$H$151,2,FALSE)</f>
        <v>Угарин</v>
      </c>
      <c r="C112" s="11" t="str">
        <f>VLOOKUP(A112,Мандатная!$A$17:$H$151,3,FALSE)</f>
        <v>Алексей</v>
      </c>
      <c r="D112" s="11">
        <f>VLOOKUP(A112,Мандатная!$A$17:$H$151,5,FALSE)</f>
        <v>0</v>
      </c>
      <c r="E112" s="11">
        <f>VLOOKUP(A112,Мандатная!$A$17:$H$151,6,FALSE)</f>
        <v>2006</v>
      </c>
      <c r="F112" s="115" t="str">
        <f>VLOOKUP(A112,Плав!$A$6:$G$136,5,FALSE)</f>
        <v>1:24,4</v>
      </c>
      <c r="G112" s="98">
        <f>VLOOKUP(A112,Плав!$A$6:$G$136,6,FALSE)</f>
        <v>856</v>
      </c>
      <c r="H112" s="119">
        <f>VLOOKUP(A112,Плав!$A$6:$G$136,7,FALSE)</f>
        <v>34</v>
      </c>
      <c r="I112" s="115" t="str">
        <f>VLOOKUP(A112,Бег!$A$7:$G$114,5,FALSE)</f>
        <v>1:29,5</v>
      </c>
      <c r="J112" s="116">
        <f>VLOOKUP(A112,Бег!$A$7:$G$114,6,FALSE)</f>
        <v>708</v>
      </c>
      <c r="K112" s="116">
        <f>VLOOKUP(A112,Бег!$A$7:$G$114,7,FALSE)</f>
        <v>60</v>
      </c>
      <c r="L112" s="117">
        <f>G112+J112</f>
        <v>1564</v>
      </c>
      <c r="M112" s="12">
        <f>RANK(L112,$L$13:$L$148,0)</f>
        <v>56</v>
      </c>
      <c r="N112" s="106">
        <f>L112</f>
        <v>1564</v>
      </c>
      <c r="O112" t="e">
        <f>RANK(N112,$N$16:$N$62,0)</f>
        <v>#N/A</v>
      </c>
      <c r="R112" s="65" t="s">
        <v>225</v>
      </c>
    </row>
    <row r="113" spans="1:18" ht="12.75">
      <c r="A113" s="77" t="s">
        <v>347</v>
      </c>
      <c r="B113" s="11" t="str">
        <f>VLOOKUP(A113,Мандатная!$A$17:$H$151,2,FALSE)</f>
        <v>Валиуллов</v>
      </c>
      <c r="C113" s="11" t="str">
        <f>VLOOKUP(A113,Мандатная!$A$17:$H$151,3,FALSE)</f>
        <v>Руслан</v>
      </c>
      <c r="D113" s="11">
        <f>VLOOKUP(A113,Мандатная!$A$17:$H$151,5,FALSE)</f>
        <v>0</v>
      </c>
      <c r="E113" s="11">
        <f>VLOOKUP(A113,Мандатная!$A$17:$H$151,6,FALSE)</f>
        <v>2005</v>
      </c>
      <c r="F113" s="115" t="str">
        <f>VLOOKUP(A113,Плав!$A$6:$G$136,5,FALSE)</f>
        <v>1:21,8</v>
      </c>
      <c r="G113" s="98">
        <f>VLOOKUP(A113,Плав!$A$6:$G$136,6,FALSE)</f>
        <v>882</v>
      </c>
      <c r="H113" s="119" t="e">
        <f>VLOOKUP(A113,Плав!$A$6:$G$136,7,FALSE)</f>
        <v>#N/A</v>
      </c>
      <c r="I113" s="115" t="str">
        <f>VLOOKUP(A113,Бег!$A$7:$G$114,5,FALSE)</f>
        <v>1:15,0</v>
      </c>
      <c r="J113" s="116">
        <f>VLOOKUP(A113,Бег!$A$7:$G$114,6,FALSE)</f>
        <v>925</v>
      </c>
      <c r="K113" s="116">
        <f>VLOOKUP(A113,Бег!$A$7:$G$114,7,FALSE)</f>
        <v>34</v>
      </c>
      <c r="L113" s="117">
        <f>G113+J113</f>
        <v>1807</v>
      </c>
      <c r="M113" s="12">
        <f>RANK(L113,$L$13:$L$148,0)</f>
        <v>28</v>
      </c>
      <c r="N113" s="106">
        <f>L113</f>
        <v>1807</v>
      </c>
      <c r="O113" t="e">
        <f>RANK(N113,$N$16:$N$62,0)</f>
        <v>#N/A</v>
      </c>
      <c r="R113" s="77" t="s">
        <v>227</v>
      </c>
    </row>
    <row r="114" spans="1:19" ht="15">
      <c r="A114" s="121" t="s">
        <v>486</v>
      </c>
      <c r="B114" s="11"/>
      <c r="C114" s="122" t="s">
        <v>564</v>
      </c>
      <c r="D114" s="11" t="str">
        <f>D110</f>
        <v>Ульяновск-3</v>
      </c>
      <c r="E114" s="11"/>
      <c r="F114" s="115"/>
      <c r="G114" s="123">
        <f>SUM(G110:G113)</f>
        <v>3255</v>
      </c>
      <c r="H114" s="124">
        <f>VLOOKUP(A114,Плав!$A$6:$I$96,9,FALSE)</f>
        <v>12</v>
      </c>
      <c r="I114" s="115"/>
      <c r="J114" s="123">
        <f>SUM(J110:J113)</f>
        <v>3563</v>
      </c>
      <c r="K114" s="124">
        <f>VLOOKUP(A114,Бег!$A$7:$I$97,9,FALSE)</f>
        <v>10</v>
      </c>
      <c r="L114" s="123"/>
      <c r="M114" s="124">
        <f>VLOOKUP(A114,Двоеб!$A$7:$K$115,10,FALSE)</f>
        <v>10</v>
      </c>
      <c r="Q114" s="120"/>
      <c r="R114" s="125"/>
      <c r="S114" s="126">
        <f>SUM(G114+J114)</f>
        <v>6818</v>
      </c>
    </row>
    <row r="115" spans="1:18" ht="12.75">
      <c r="A115" s="77"/>
      <c r="B115" s="11"/>
      <c r="C115" s="11"/>
      <c r="D115" s="11"/>
      <c r="E115" s="11"/>
      <c r="F115" s="115"/>
      <c r="G115" s="98"/>
      <c r="H115" s="12"/>
      <c r="I115" s="12"/>
      <c r="J115" s="12"/>
      <c r="K115" s="12"/>
      <c r="L115" s="11"/>
      <c r="M115" s="11"/>
      <c r="R115" s="65"/>
    </row>
    <row r="116" spans="1:18" ht="12.75">
      <c r="A116" s="77" t="s">
        <v>352</v>
      </c>
      <c r="B116" s="11" t="str">
        <f>VLOOKUP(A116,Мандатная!$A$17:$H$151,2,FALSE)</f>
        <v>Орехов</v>
      </c>
      <c r="C116" s="11" t="str">
        <f>VLOOKUP(A116,Мандатная!$A$17:$H$151,3,FALSE)</f>
        <v>Андрей</v>
      </c>
      <c r="D116" s="11" t="str">
        <f>VLOOKUP(A116,Мандатная!$A$17:$H$151,5,FALSE)</f>
        <v>Воронеж-3</v>
      </c>
      <c r="E116" s="11">
        <f>VLOOKUP(A116,Мандатная!$A$17:$H$151,6,FALSE)</f>
        <v>2005</v>
      </c>
      <c r="F116" s="115" t="str">
        <f>VLOOKUP(A116,Плав!$A$6:$G$136,5,FALSE)</f>
        <v>дискв.</v>
      </c>
      <c r="G116" s="98">
        <f>VLOOKUP(A116,Плав!$A$6:$G$136,6,FALSE)</f>
        <v>0</v>
      </c>
      <c r="H116" s="119">
        <f>VLOOKUP(A116,Плав!$A$6:$G$136,7,FALSE)</f>
        <v>64</v>
      </c>
      <c r="I116" s="115" t="str">
        <f>VLOOKUP(A116,Бег!$A$7:$G$114,5,FALSE)</f>
        <v>1:17,3</v>
      </c>
      <c r="J116" s="116">
        <f>VLOOKUP(A116,Бег!$A$7:$G$114,6,FALSE)</f>
        <v>891</v>
      </c>
      <c r="K116" s="116">
        <f>VLOOKUP(A116,Бег!$A$7:$G$114,7,FALSE)</f>
        <v>43</v>
      </c>
      <c r="L116" s="117">
        <f>G116+J116</f>
        <v>891</v>
      </c>
      <c r="M116" s="12">
        <f>RANK(L116,$L$13:$L$148,0)</f>
        <v>63</v>
      </c>
      <c r="R116" s="65"/>
    </row>
    <row r="117" spans="1:18" ht="12.75">
      <c r="A117" s="77" t="s">
        <v>356</v>
      </c>
      <c r="B117" s="11" t="str">
        <f>VLOOKUP(A117,Мандатная!$A$17:$H$151,2,FALSE)</f>
        <v>Турукин </v>
      </c>
      <c r="C117" s="11" t="str">
        <f>VLOOKUP(A117,Мандатная!$A$17:$H$151,3,FALSE)</f>
        <v>Павел</v>
      </c>
      <c r="D117" s="11">
        <f>VLOOKUP(A117,Мандатная!$A$17:$H$151,5,FALSE)</f>
        <v>0</v>
      </c>
      <c r="E117" s="11">
        <f>VLOOKUP(A117,Мандатная!$A$17:$H$151,6,FALSE)</f>
        <v>2005</v>
      </c>
      <c r="F117" s="115" t="str">
        <f>VLOOKUP(A117,Плав!$A$6:$G$136,5,FALSE)</f>
        <v>1:25,4</v>
      </c>
      <c r="G117" s="98">
        <f>VLOOKUP(A117,Плав!$A$6:$G$136,6,FALSE)</f>
        <v>846</v>
      </c>
      <c r="H117" s="119">
        <f>VLOOKUP(A117,Плав!$A$6:$G$136,7,FALSE)</f>
        <v>38</v>
      </c>
      <c r="I117" s="115" t="str">
        <f>VLOOKUP(A117,Бег!$A$7:$G$114,5,FALSE)</f>
        <v>1:12,9</v>
      </c>
      <c r="J117" s="116">
        <f>VLOOKUP(A117,Бег!$A$7:$G$114,6,FALSE)</f>
        <v>957</v>
      </c>
      <c r="K117" s="116">
        <f>VLOOKUP(A117,Бег!$A$7:$G$114,7,FALSE)</f>
        <v>21</v>
      </c>
      <c r="L117" s="117">
        <f>G117+J117</f>
        <v>1803</v>
      </c>
      <c r="M117" s="12">
        <f>RANK(L117,$L$13:$L$148,0)</f>
        <v>29</v>
      </c>
      <c r="R117" s="65"/>
    </row>
    <row r="118" spans="1:18" ht="12.75">
      <c r="A118" s="77" t="s">
        <v>359</v>
      </c>
      <c r="B118" s="11" t="str">
        <f>VLOOKUP(A118,Мандатная!$A$17:$H$151,2,FALSE)</f>
        <v>Кузнецов </v>
      </c>
      <c r="C118" s="11" t="str">
        <f>VLOOKUP(A118,Мандатная!$A$17:$H$151,3,FALSE)</f>
        <v>Дмитрий</v>
      </c>
      <c r="D118" s="11">
        <f>VLOOKUP(A118,Мандатная!$A$17:$H$151,5,FALSE)</f>
        <v>0</v>
      </c>
      <c r="E118" s="11">
        <f>VLOOKUP(A118,Мандатная!$A$17:$H$151,6,FALSE)</f>
        <v>2006</v>
      </c>
      <c r="F118" s="115" t="str">
        <f>VLOOKUP(A118,Плав!$A$6:$G$136,5,FALSE)</f>
        <v>1:25,4</v>
      </c>
      <c r="G118" s="98">
        <f>VLOOKUP(A118,Плав!$A$6:$G$136,6,FALSE)</f>
        <v>846</v>
      </c>
      <c r="H118" s="119">
        <f>VLOOKUP(A118,Плав!$A$6:$G$136,7,FALSE)</f>
        <v>38</v>
      </c>
      <c r="I118" s="115" t="str">
        <f>VLOOKUP(A118,Бег!$A$7:$G$114,5,FALSE)</f>
        <v>1:14,3</v>
      </c>
      <c r="J118" s="116">
        <f>VLOOKUP(A118,Бег!$A$7:$G$114,6,FALSE)</f>
        <v>936</v>
      </c>
      <c r="K118" s="116">
        <f>VLOOKUP(A118,Бег!$A$7:$G$114,7,FALSE)</f>
        <v>27</v>
      </c>
      <c r="L118" s="117">
        <f>G118+J118</f>
        <v>1782</v>
      </c>
      <c r="M118" s="12">
        <f>RANK(L118,$L$13:$L$148,0)</f>
        <v>34</v>
      </c>
      <c r="R118" s="65"/>
    </row>
    <row r="119" spans="1:18" ht="12.75">
      <c r="A119" s="77" t="s">
        <v>362</v>
      </c>
      <c r="B119" s="11" t="str">
        <f>VLOOKUP(A119,Мандатная!$A$17:$H$151,2,FALSE)</f>
        <v>Киреев</v>
      </c>
      <c r="C119" s="11" t="str">
        <f>VLOOKUP(A119,Мандатная!$A$17:$H$151,3,FALSE)</f>
        <v>Илья</v>
      </c>
      <c r="D119" s="11">
        <f>VLOOKUP(A119,Мандатная!$A$17:$H$151,5,FALSE)</f>
        <v>0</v>
      </c>
      <c r="E119" s="11">
        <f>VLOOKUP(A119,Мандатная!$A$17:$H$151,6,FALSE)</f>
        <v>2005</v>
      </c>
      <c r="F119" s="115" t="str">
        <f>VLOOKUP(A119,Плав!$A$6:$G$136,5,FALSE)</f>
        <v>1:27,7</v>
      </c>
      <c r="G119" s="98">
        <f>VLOOKUP(A119,Плав!$A$6:$G$136,6,FALSE)</f>
        <v>823</v>
      </c>
      <c r="H119" s="119">
        <f>VLOOKUP(A119,Плав!$A$6:$G$136,7,FALSE)</f>
        <v>47</v>
      </c>
      <c r="I119" s="115" t="str">
        <f>VLOOKUP(A119,Бег!$A$7:$G$114,5,FALSE)</f>
        <v>1:20,2</v>
      </c>
      <c r="J119" s="116">
        <f>VLOOKUP(A119,Бег!$A$7:$G$114,6,FALSE)</f>
        <v>847</v>
      </c>
      <c r="K119" s="116">
        <f>VLOOKUP(A119,Бег!$A$7:$G$114,7,FALSE)</f>
        <v>48</v>
      </c>
      <c r="L119" s="117">
        <f>G119+J119</f>
        <v>1670</v>
      </c>
      <c r="M119" s="12">
        <f>RANK(L119,$L$13:$L$148,0)</f>
        <v>48</v>
      </c>
      <c r="R119" s="65"/>
    </row>
    <row r="120" spans="1:19" ht="15">
      <c r="A120" s="121" t="s">
        <v>489</v>
      </c>
      <c r="B120" s="11"/>
      <c r="C120" s="122" t="s">
        <v>564</v>
      </c>
      <c r="D120" s="11" t="str">
        <f>D116</f>
        <v>Воронеж-3</v>
      </c>
      <c r="E120" s="11"/>
      <c r="F120" s="115"/>
      <c r="G120" s="123">
        <f>SUM(G116:G119)</f>
        <v>2515</v>
      </c>
      <c r="H120" s="124">
        <f>VLOOKUP(A120,Плав!$A$6:$I$145,9,FALSE)</f>
        <v>15</v>
      </c>
      <c r="I120" s="115"/>
      <c r="J120" s="123">
        <f>SUM(J116:J119)</f>
        <v>3631</v>
      </c>
      <c r="K120" s="124">
        <f>VLOOKUP(A120,Бег!$A$7:$I$97,9,FALSE)</f>
        <v>9</v>
      </c>
      <c r="L120" s="123"/>
      <c r="M120" s="124">
        <f>VLOOKUP(A120,Двоеб!$A$7:$K$115,10,FALSE)</f>
        <v>14</v>
      </c>
      <c r="Q120" s="120"/>
      <c r="R120" s="125"/>
      <c r="S120" s="126">
        <f>SUM(G120+J120)</f>
        <v>6146</v>
      </c>
    </row>
    <row r="121" spans="1:18" ht="12.75">
      <c r="A121" s="77"/>
      <c r="B121" s="11"/>
      <c r="C121" s="11"/>
      <c r="D121" s="11"/>
      <c r="E121" s="11"/>
      <c r="F121" s="115"/>
      <c r="G121" s="98"/>
      <c r="H121" s="12"/>
      <c r="I121" s="12"/>
      <c r="J121" s="12"/>
      <c r="K121" s="12"/>
      <c r="L121" s="11"/>
      <c r="M121" s="11"/>
      <c r="R121" s="65"/>
    </row>
    <row r="122" spans="1:18" ht="15.75" thickBot="1">
      <c r="A122" s="77"/>
      <c r="B122" s="11"/>
      <c r="C122" s="11"/>
      <c r="D122" s="11"/>
      <c r="E122" s="11"/>
      <c r="F122" s="115"/>
      <c r="G122" s="98"/>
      <c r="H122" s="128" t="s">
        <v>1679</v>
      </c>
      <c r="I122" s="12"/>
      <c r="J122" s="12"/>
      <c r="K122" s="12"/>
      <c r="L122" s="11"/>
      <c r="M122" s="11"/>
      <c r="R122" s="65"/>
    </row>
    <row r="123" spans="1:19" ht="13.5" thickBot="1">
      <c r="A123" s="160" t="s">
        <v>9</v>
      </c>
      <c r="B123" s="172" t="s">
        <v>10</v>
      </c>
      <c r="C123" s="172" t="s">
        <v>11</v>
      </c>
      <c r="D123" s="162" t="s">
        <v>555</v>
      </c>
      <c r="E123" s="161" t="s">
        <v>1</v>
      </c>
      <c r="F123" s="173" t="s">
        <v>413</v>
      </c>
      <c r="G123" s="173"/>
      <c r="H123" s="173"/>
      <c r="I123" s="173" t="s">
        <v>501</v>
      </c>
      <c r="J123" s="173"/>
      <c r="K123" s="173"/>
      <c r="L123" s="161" t="s">
        <v>556</v>
      </c>
      <c r="M123" s="161" t="s">
        <v>557</v>
      </c>
      <c r="Q123" s="120"/>
      <c r="R123" s="155" t="s">
        <v>9</v>
      </c>
      <c r="S123" s="156" t="s">
        <v>558</v>
      </c>
    </row>
    <row r="124" spans="1:19" ht="13.5" thickBot="1">
      <c r="A124" s="160"/>
      <c r="B124" s="172"/>
      <c r="C124" s="172"/>
      <c r="D124" s="162"/>
      <c r="E124" s="161"/>
      <c r="F124" s="129" t="s">
        <v>559</v>
      </c>
      <c r="G124" s="129" t="s">
        <v>560</v>
      </c>
      <c r="H124" s="129" t="s">
        <v>561</v>
      </c>
      <c r="I124" s="129" t="s">
        <v>559</v>
      </c>
      <c r="J124" s="129" t="s">
        <v>560</v>
      </c>
      <c r="K124" s="129" t="s">
        <v>561</v>
      </c>
      <c r="L124" s="161"/>
      <c r="M124" s="161"/>
      <c r="Q124" s="120"/>
      <c r="R124" s="155"/>
      <c r="S124" s="156"/>
    </row>
    <row r="125" spans="1:18" ht="12.75">
      <c r="A125" s="77" t="s">
        <v>365</v>
      </c>
      <c r="B125" s="11" t="str">
        <f>VLOOKUP(A125,Мандатная!$A$17:$H$151,2,FALSE)</f>
        <v>Бондаренко </v>
      </c>
      <c r="C125" s="11" t="str">
        <f>VLOOKUP(A125,Мандатная!$A$17:$H$151,3,FALSE)</f>
        <v>Дмитрий</v>
      </c>
      <c r="D125" s="11" t="str">
        <f>VLOOKUP(A125,Мандатная!$A$17:$H$151,5,FALSE)</f>
        <v>Воронеж-лично</v>
      </c>
      <c r="E125" s="11">
        <f>VLOOKUP(A125,Мандатная!$A$17:$H$151,6,FALSE)</f>
        <v>2006</v>
      </c>
      <c r="F125" s="115" t="str">
        <f>VLOOKUP(A125,Плав!$A$6:$G$136,5,FALSE)</f>
        <v>1:58,8</v>
      </c>
      <c r="G125" s="98">
        <f>VLOOKUP(A125,Плав!$A$6:$G$136,6,FALSE)</f>
        <v>512</v>
      </c>
      <c r="H125" s="119">
        <f>VLOOKUP(A125,Плав!$A$6:$G$136,7,FALSE)</f>
        <v>62</v>
      </c>
      <c r="I125" s="115" t="str">
        <f>VLOOKUP(A125,Бег!$A$7:$G$114,5,FALSE)</f>
        <v>1:14,0</v>
      </c>
      <c r="J125" s="116">
        <f>VLOOKUP(A125,Бег!$A$7:$G$114,6,FALSE)</f>
        <v>940</v>
      </c>
      <c r="K125" s="116">
        <f>VLOOKUP(A125,Бег!$A$7:$G$114,7,FALSE)</f>
        <v>26</v>
      </c>
      <c r="L125" s="117">
        <f>G125+J125</f>
        <v>1452</v>
      </c>
      <c r="M125" s="12">
        <f>RANK(L125,$L$13:$L$148,0)</f>
        <v>60</v>
      </c>
      <c r="R125" s="65"/>
    </row>
    <row r="126" spans="1:18" ht="12.75">
      <c r="A126" s="77" t="s">
        <v>370</v>
      </c>
      <c r="B126" s="11" t="str">
        <f>VLOOKUP(A126,Мандатная!$A$17:$H$151,2,FALSE)</f>
        <v>Дроздов</v>
      </c>
      <c r="C126" s="11" t="str">
        <f>VLOOKUP(A126,Мандатная!$A$17:$H$151,3,FALSE)</f>
        <v> Кирилл</v>
      </c>
      <c r="D126" s="11" t="str">
        <f>VLOOKUP(A126,Мандатная!$A$17:$H$151,5,FALSE)</f>
        <v>Екатеринбург-лично</v>
      </c>
      <c r="E126" s="11">
        <f>VLOOKUP(A126,Мандатная!$A$17:$H$151,6,FALSE)</f>
        <v>2006</v>
      </c>
      <c r="F126" s="115" t="str">
        <f>VLOOKUP(A126,Плав!$A$6:$G$136,5,FALSE)</f>
        <v>1:29,3</v>
      </c>
      <c r="G126" s="98">
        <f>VLOOKUP(A126,Плав!$A$6:$G$136,6,FALSE)</f>
        <v>807</v>
      </c>
      <c r="H126" s="119">
        <f>VLOOKUP(A126,Плав!$A$6:$G$136,7,FALSE)</f>
        <v>52</v>
      </c>
      <c r="I126" s="115" t="str">
        <f>VLOOKUP(A126,Бег!$A$7:$G$114,5,FALSE)</f>
        <v>1:18,3</v>
      </c>
      <c r="J126" s="116">
        <f>VLOOKUP(A126,Бег!$A$7:$G$114,6,FALSE)</f>
        <v>876</v>
      </c>
      <c r="K126" s="116">
        <f>VLOOKUP(A126,Бег!$A$7:$G$114,7,FALSE)</f>
        <v>45</v>
      </c>
      <c r="L126" s="117">
        <f>G126+J126</f>
        <v>1683</v>
      </c>
      <c r="M126" s="12">
        <f>RANK(L126,$L$13:$L$148,0)</f>
        <v>44</v>
      </c>
      <c r="R126" s="65"/>
    </row>
    <row r="127" spans="1:18" ht="12.75">
      <c r="A127" s="77" t="s">
        <v>375</v>
      </c>
      <c r="B127" s="11" t="str">
        <f>VLOOKUP(A127,Мандатная!$A$17:$H$151,2,FALSE)</f>
        <v>Фёдоров</v>
      </c>
      <c r="C127" s="11" t="str">
        <f>VLOOKUP(A127,Мандатная!$A$17:$H$151,3,FALSE)</f>
        <v>Дмитрий</v>
      </c>
      <c r="D127" s="11" t="str">
        <f>VLOOKUP(A127,Мандатная!$A$17:$H$151,5,FALSE)</f>
        <v>Рыбинск-лично</v>
      </c>
      <c r="E127" s="11">
        <f>VLOOKUP(A127,Мандатная!$A$17:$H$151,6,FALSE)</f>
        <v>2006</v>
      </c>
      <c r="F127" s="115" t="str">
        <f>VLOOKUP(A127,Плав!$A$6:$G$136,5,FALSE)</f>
        <v>1:26,7</v>
      </c>
      <c r="G127" s="98">
        <f>VLOOKUP(A127,Плав!$A$6:$G$136,6,FALSE)</f>
        <v>833</v>
      </c>
      <c r="H127" s="119">
        <f>VLOOKUP(A127,Плав!$A$6:$G$136,7,FALSE)</f>
        <v>43</v>
      </c>
      <c r="I127" s="115" t="str">
        <f>VLOOKUP(A127,Бег!$A$7:$G$114,5,FALSE)</f>
        <v>1:30,5</v>
      </c>
      <c r="J127" s="116">
        <f>VLOOKUP(A127,Бег!$A$7:$G$114,6,FALSE)</f>
        <v>693</v>
      </c>
      <c r="K127" s="116">
        <f>VLOOKUP(A127,Бег!$A$7:$G$114,7,FALSE)</f>
        <v>61</v>
      </c>
      <c r="L127" s="117">
        <f>G127+J127</f>
        <v>1526</v>
      </c>
      <c r="M127" s="12">
        <f>RANK(L127,$L$13:$L$148,0)</f>
        <v>58</v>
      </c>
      <c r="R127" s="65"/>
    </row>
    <row r="128" spans="1:18" ht="12.75">
      <c r="A128" s="77" t="s">
        <v>379</v>
      </c>
      <c r="B128" s="11" t="str">
        <f>VLOOKUP(A128,Мандатная!$A$17:$H$151,2,FALSE)</f>
        <v>Король </v>
      </c>
      <c r="C128" s="11" t="str">
        <f>VLOOKUP(A128,Мандатная!$A$17:$H$151,3,FALSE)</f>
        <v>Ян</v>
      </c>
      <c r="D128" s="11" t="str">
        <f>VLOOKUP(A128,Мандатная!$A$17:$H$151,5,FALSE)</f>
        <v>Ижевск-лично</v>
      </c>
      <c r="E128" s="11">
        <f>VLOOKUP(A128,Мандатная!$A$17:$H$151,6,FALSE)</f>
        <v>2005</v>
      </c>
      <c r="F128" s="115" t="str">
        <f>VLOOKUP(A128,Плав!$A$6:$G$136,5,FALSE)</f>
        <v>дискв.</v>
      </c>
      <c r="G128" s="98">
        <f>VLOOKUP(A128,Плав!$A$6:$G$136,6,FALSE)</f>
        <v>0</v>
      </c>
      <c r="H128" s="119">
        <f>VLOOKUP(A128,Плав!$A$6:$G$136,7,FALSE)</f>
        <v>64</v>
      </c>
      <c r="I128" s="115" t="str">
        <f>VLOOKUP(A128,Бег!$A$7:$G$114,5,FALSE)</f>
        <v>1:25,2</v>
      </c>
      <c r="J128" s="116">
        <f>VLOOKUP(A128,Бег!$A$7:$G$114,6,FALSE)</f>
        <v>772</v>
      </c>
      <c r="K128" s="116">
        <f>VLOOKUP(A128,Бег!$A$7:$G$114,7,FALSE)</f>
        <v>57</v>
      </c>
      <c r="L128" s="117">
        <f>G128+J128</f>
        <v>772</v>
      </c>
      <c r="M128" s="12">
        <f>RANK(L128,$L$13:$L$148,0)</f>
        <v>65</v>
      </c>
      <c r="R128" s="65"/>
    </row>
    <row r="129" spans="1:19" ht="15">
      <c r="A129" s="121" t="s">
        <v>492</v>
      </c>
      <c r="B129" s="11"/>
      <c r="C129" s="122" t="s">
        <v>564</v>
      </c>
      <c r="D129" s="11"/>
      <c r="E129" s="11"/>
      <c r="F129" s="115"/>
      <c r="G129" s="123">
        <f>SUM(G125:G128)</f>
        <v>2152</v>
      </c>
      <c r="H129" s="124">
        <f>VLOOKUP(A129,Плав!$A$6:$I$145,9,FALSE)</f>
        <v>16</v>
      </c>
      <c r="I129" s="115"/>
      <c r="J129" s="123">
        <f>SUM(J125:J128)</f>
        <v>3281</v>
      </c>
      <c r="K129" s="124">
        <f>VLOOKUP(A129,Бег!$A$7:$I$97,9,FALSE)</f>
        <v>13</v>
      </c>
      <c r="L129" s="123"/>
      <c r="M129" s="124">
        <f>VLOOKUP(A129,Двоеб!$A$7:$K$115,10,FALSE)</f>
        <v>16</v>
      </c>
      <c r="Q129" s="120"/>
      <c r="R129" s="125"/>
      <c r="S129" s="126">
        <f>SUM(G129+J129)</f>
        <v>5433</v>
      </c>
    </row>
    <row r="130" spans="1:18" ht="12.75">
      <c r="A130" s="77"/>
      <c r="B130" s="11"/>
      <c r="C130" s="11"/>
      <c r="D130" s="11"/>
      <c r="E130" s="11"/>
      <c r="F130" s="115"/>
      <c r="G130" s="98"/>
      <c r="H130" s="12"/>
      <c r="I130" s="12"/>
      <c r="J130" s="12"/>
      <c r="K130" s="12"/>
      <c r="L130" s="11"/>
      <c r="M130" s="11"/>
      <c r="R130" s="65"/>
    </row>
    <row r="131" spans="1:18" ht="12.75">
      <c r="A131" s="77" t="s">
        <v>384</v>
      </c>
      <c r="B131" s="11" t="str">
        <f>VLOOKUP(A131,Мандатная!$A$17:$H$151,2,FALSE)</f>
        <v>Тишин</v>
      </c>
      <c r="C131" s="11" t="str">
        <f>VLOOKUP(A131,Мандатная!$A$17:$H$151,3,FALSE)</f>
        <v>Арсений</v>
      </c>
      <c r="D131" s="11" t="str">
        <f>VLOOKUP(A131,Мандатная!$A$17:$H$151,5,FALSE)</f>
        <v>Ижевск-лично</v>
      </c>
      <c r="E131" s="11" t="str">
        <f>VLOOKUP(A131,Мандатная!$A$17:$H$151,6,FALSE)</f>
        <v>2006</v>
      </c>
      <c r="F131" s="115" t="str">
        <f>VLOOKUP(A131,Плав!$A$6:$G$136,5,FALSE)</f>
        <v>1:49,8</v>
      </c>
      <c r="G131" s="98">
        <f>VLOOKUP(A131,Плав!$A$6:$G$136,6,FALSE)</f>
        <v>602</v>
      </c>
      <c r="H131" s="119">
        <f>VLOOKUP(A131,Плав!$A$6:$G$136,7,FALSE)</f>
        <v>60</v>
      </c>
      <c r="I131" s="115" t="str">
        <f>VLOOKUP(A131,Бег!$A$7:$G$114,5,FALSE)</f>
        <v>1:19,6</v>
      </c>
      <c r="J131" s="116">
        <f>VLOOKUP(A131,Бег!$A$7:$G$114,6,FALSE)</f>
        <v>856</v>
      </c>
      <c r="K131" s="116">
        <f>VLOOKUP(A131,Бег!$A$7:$G$114,7,FALSE)</f>
        <v>47</v>
      </c>
      <c r="L131" s="117">
        <f>G131+J131</f>
        <v>1458</v>
      </c>
      <c r="M131" s="12">
        <f>RANK(L131,$L$13:$L$148,0)</f>
        <v>59</v>
      </c>
      <c r="R131" s="65"/>
    </row>
    <row r="132" spans="1:18" ht="12.75">
      <c r="A132" s="77" t="s">
        <v>389</v>
      </c>
      <c r="B132" s="11">
        <f>VLOOKUP(A132,Мандатная!$A$17:$H$151,2,FALSE)</f>
        <v>0</v>
      </c>
      <c r="C132" s="11">
        <f>VLOOKUP(A132,Мандатная!$A$17:$H$151,3,FALSE)</f>
        <v>0</v>
      </c>
      <c r="D132" s="11">
        <f>VLOOKUP(A132,Мандатная!$A$17:$H$151,5,FALSE)</f>
        <v>0</v>
      </c>
      <c r="E132" s="11">
        <f>VLOOKUP(A132,Мандатная!$A$17:$H$151,6,FALSE)</f>
        <v>0</v>
      </c>
      <c r="F132" s="115" t="str">
        <f>VLOOKUP(A132,Плав!$A$6:$G$136,5,FALSE)</f>
        <v>н/ст</v>
      </c>
      <c r="G132" s="98">
        <f>VLOOKUP(A132,Плав!$A$6:$G$136,6,FALSE)</f>
        <v>0</v>
      </c>
      <c r="H132" s="119">
        <f>VLOOKUP(A132,Плав!$A$6:$G$136,7,FALSE)</f>
        <v>64</v>
      </c>
      <c r="I132" s="115" t="str">
        <f>VLOOKUP(A132,Бег!$A$7:$G$114,5,FALSE)</f>
        <v>н/ст</v>
      </c>
      <c r="J132" s="116">
        <f>VLOOKUP(A132,Бег!$A$7:$G$114,6,FALSE)</f>
        <v>0</v>
      </c>
      <c r="K132" s="116">
        <f>VLOOKUP(A132,Бег!$A$7:$G$114,7,FALSE)</f>
        <v>66</v>
      </c>
      <c r="L132" s="117">
        <f>G132+J132</f>
        <v>0</v>
      </c>
      <c r="M132" s="12">
        <f>RANK(L132,$L$13:$L$148,0)</f>
        <v>66</v>
      </c>
      <c r="R132" s="65"/>
    </row>
    <row r="133" spans="1:18" ht="12.75">
      <c r="A133" s="77" t="s">
        <v>390</v>
      </c>
      <c r="B133" s="11">
        <f>VLOOKUP(A133,Мандатная!$A$17:$H$151,2,FALSE)</f>
        <v>0</v>
      </c>
      <c r="C133" s="11">
        <f>VLOOKUP(A133,Мандатная!$A$17:$H$151,3,FALSE)</f>
        <v>0</v>
      </c>
      <c r="D133" s="11">
        <f>VLOOKUP(A133,Мандатная!$A$17:$H$151,5,FALSE)</f>
        <v>0</v>
      </c>
      <c r="E133" s="11">
        <f>VLOOKUP(A133,Мандатная!$A$17:$H$151,6,FALSE)</f>
        <v>0</v>
      </c>
      <c r="F133" s="115" t="str">
        <f>VLOOKUP(A133,Плав!$A$6:$G$136,5,FALSE)</f>
        <v>н/ст</v>
      </c>
      <c r="G133" s="98">
        <f>VLOOKUP(A133,Плав!$A$6:$G$136,6,FALSE)</f>
        <v>0</v>
      </c>
      <c r="H133" s="119">
        <f>VLOOKUP(A133,Плав!$A$6:$G$136,7,FALSE)</f>
        <v>64</v>
      </c>
      <c r="I133" s="115" t="str">
        <f>VLOOKUP(A133,Бег!$A$7:$G$114,5,FALSE)</f>
        <v>н/ст</v>
      </c>
      <c r="J133" s="116">
        <f>VLOOKUP(A133,Бег!$A$7:$G$114,6,FALSE)</f>
        <v>0</v>
      </c>
      <c r="K133" s="116">
        <f>VLOOKUP(A133,Бег!$A$7:$G$114,7,FALSE)</f>
        <v>66</v>
      </c>
      <c r="L133" s="117">
        <f>G133+J133</f>
        <v>0</v>
      </c>
      <c r="M133" s="12">
        <f>RANK(L133,$L$13:$L$148,0)</f>
        <v>66</v>
      </c>
      <c r="R133" s="65"/>
    </row>
    <row r="134" spans="1:18" ht="12.75">
      <c r="A134" s="77" t="s">
        <v>391</v>
      </c>
      <c r="B134" s="11">
        <f>VLOOKUP(A134,Мандатная!$A$17:$H$151,2,FALSE)</f>
        <v>0</v>
      </c>
      <c r="C134" s="11">
        <f>VLOOKUP(A134,Мандатная!$A$17:$H$151,3,FALSE)</f>
        <v>0</v>
      </c>
      <c r="D134" s="11">
        <f>VLOOKUP(A134,Мандатная!$A$17:$H$151,5,FALSE)</f>
        <v>0</v>
      </c>
      <c r="E134" s="11">
        <f>VLOOKUP(A134,Мандатная!$A$17:$H$151,6,FALSE)</f>
        <v>0</v>
      </c>
      <c r="F134" s="115" t="str">
        <f>VLOOKUP(A134,Плав!$A$6:$G$136,5,FALSE)</f>
        <v>н/ст</v>
      </c>
      <c r="G134" s="98">
        <f>VLOOKUP(A134,Плав!$A$6:$G$136,6,FALSE)</f>
        <v>0</v>
      </c>
      <c r="H134" s="119">
        <f>VLOOKUP(A134,Плав!$A$6:$G$136,7,FALSE)</f>
        <v>64</v>
      </c>
      <c r="I134" s="115" t="str">
        <f>VLOOKUP(A134,Бег!$A$7:$G$114,5,FALSE)</f>
        <v>н/ст</v>
      </c>
      <c r="J134" s="116">
        <f>VLOOKUP(A134,Бег!$A$7:$G$114,6,FALSE)</f>
        <v>0</v>
      </c>
      <c r="K134" s="116">
        <f>VLOOKUP(A134,Бег!$A$7:$G$114,7,FALSE)</f>
        <v>66</v>
      </c>
      <c r="L134" s="117">
        <f>G134+J134</f>
        <v>0</v>
      </c>
      <c r="M134" s="12">
        <f>RANK(L134,$L$13:$L$148,0)</f>
        <v>66</v>
      </c>
      <c r="R134" s="65"/>
    </row>
    <row r="135" spans="1:19" ht="15">
      <c r="A135" s="121" t="s">
        <v>495</v>
      </c>
      <c r="B135" s="11"/>
      <c r="C135" s="122" t="s">
        <v>564</v>
      </c>
      <c r="D135" s="11" t="str">
        <f>D131</f>
        <v>Ижевск-лично</v>
      </c>
      <c r="E135" s="11"/>
      <c r="F135" s="115"/>
      <c r="G135" s="123">
        <f>SUM(G131:G134)</f>
        <v>602</v>
      </c>
      <c r="H135" s="124">
        <f>VLOOKUP(A135,Плав!$A$6:$I$145,9,FALSE)</f>
        <v>17</v>
      </c>
      <c r="I135" s="115"/>
      <c r="J135" s="123">
        <f>SUM(J131:J134)</f>
        <v>856</v>
      </c>
      <c r="K135" s="124">
        <f>VLOOKUP(A135,Бег!$A$7:$I$97,9,FALSE)</f>
        <v>17</v>
      </c>
      <c r="L135" s="123"/>
      <c r="M135" s="124">
        <f>VLOOKUP(A135,Двоеб!$A$7:$K$115,10,FALSE)</f>
        <v>17</v>
      </c>
      <c r="Q135" s="120"/>
      <c r="R135" s="125"/>
      <c r="S135" s="126">
        <f>SUM(G135+J135)</f>
        <v>1458</v>
      </c>
    </row>
    <row r="136" spans="1:18" ht="12.75">
      <c r="A136" s="77"/>
      <c r="B136" s="11"/>
      <c r="C136" s="11"/>
      <c r="D136" s="11"/>
      <c r="E136" s="11"/>
      <c r="F136" s="115"/>
      <c r="G136" s="98"/>
      <c r="H136" s="12"/>
      <c r="I136" s="12"/>
      <c r="J136" s="12"/>
      <c r="K136" s="12"/>
      <c r="L136" s="11"/>
      <c r="M136" s="11"/>
      <c r="R136" s="65"/>
    </row>
    <row r="137" spans="1:18" ht="12.75">
      <c r="A137" s="77"/>
      <c r="B137" s="11"/>
      <c r="C137" s="11"/>
      <c r="D137" s="175"/>
      <c r="E137" s="11"/>
      <c r="F137" s="115"/>
      <c r="G137" s="98"/>
      <c r="H137" s="119"/>
      <c r="I137" s="115"/>
      <c r="J137" s="116"/>
      <c r="K137" s="116"/>
      <c r="L137" s="117"/>
      <c r="M137" s="12"/>
      <c r="N137" s="106"/>
      <c r="Q137" s="120"/>
      <c r="R137" s="65"/>
    </row>
    <row r="138" spans="1:18" ht="12.75">
      <c r="A138" s="77"/>
      <c r="B138" s="11"/>
      <c r="C138" s="11"/>
      <c r="D138" s="175"/>
      <c r="E138" s="11"/>
      <c r="F138" s="115"/>
      <c r="G138" s="98"/>
      <c r="H138" s="119"/>
      <c r="I138" s="115"/>
      <c r="J138" s="116"/>
      <c r="K138" s="116"/>
      <c r="L138" s="117"/>
      <c r="M138" s="12"/>
      <c r="N138" s="106"/>
      <c r="Q138" s="120"/>
      <c r="R138" s="65"/>
    </row>
    <row r="139" spans="1:18" ht="12.75">
      <c r="A139" s="77"/>
      <c r="B139" s="11"/>
      <c r="C139" s="11"/>
      <c r="D139" s="175"/>
      <c r="E139" s="11"/>
      <c r="F139" s="115"/>
      <c r="G139" s="98"/>
      <c r="H139" s="116"/>
      <c r="I139" s="115"/>
      <c r="J139" s="116"/>
      <c r="K139" s="116"/>
      <c r="L139" s="117"/>
      <c r="M139" s="12"/>
      <c r="P139" s="106"/>
      <c r="R139" s="118"/>
    </row>
    <row r="140" spans="1:18" ht="12.75">
      <c r="A140" s="77"/>
      <c r="B140" s="11"/>
      <c r="C140" s="11"/>
      <c r="D140" s="175"/>
      <c r="E140" s="11"/>
      <c r="F140" s="115"/>
      <c r="G140" s="98"/>
      <c r="H140" s="116"/>
      <c r="I140" s="115"/>
      <c r="J140" s="116"/>
      <c r="K140" s="116"/>
      <c r="L140" s="117"/>
      <c r="M140" s="12"/>
      <c r="P140" s="106"/>
      <c r="R140" s="118"/>
    </row>
    <row r="141" spans="1:19" ht="15">
      <c r="A141" s="121"/>
      <c r="B141" s="11"/>
      <c r="C141" s="122"/>
      <c r="D141" s="11"/>
      <c r="E141" s="11"/>
      <c r="F141" s="115"/>
      <c r="G141" s="123"/>
      <c r="H141" s="124"/>
      <c r="I141" s="115"/>
      <c r="J141" s="123"/>
      <c r="K141" s="124"/>
      <c r="L141" s="123"/>
      <c r="M141" s="124"/>
      <c r="Q141" s="120"/>
      <c r="R141" s="125"/>
      <c r="S141" s="126"/>
    </row>
    <row r="142" spans="1:18" ht="12.75">
      <c r="A142" s="77"/>
      <c r="B142" s="11"/>
      <c r="C142" s="11"/>
      <c r="D142" s="11"/>
      <c r="E142" s="11"/>
      <c r="F142" s="115"/>
      <c r="G142" s="98"/>
      <c r="H142" s="12"/>
      <c r="I142" s="12"/>
      <c r="J142" s="12"/>
      <c r="K142" s="12"/>
      <c r="L142" s="11"/>
      <c r="M142" s="12"/>
      <c r="Q142" s="120"/>
      <c r="R142" s="65"/>
    </row>
    <row r="143" spans="1:18" ht="12.75">
      <c r="A143" s="77"/>
      <c r="B143" s="11"/>
      <c r="C143" s="11"/>
      <c r="D143" s="114"/>
      <c r="E143" s="11"/>
      <c r="F143" s="115"/>
      <c r="G143" s="98"/>
      <c r="H143" s="119"/>
      <c r="I143" s="115"/>
      <c r="J143" s="116"/>
      <c r="K143" s="116"/>
      <c r="L143" s="117"/>
      <c r="M143" s="12"/>
      <c r="N143" s="106"/>
      <c r="Q143" s="120"/>
      <c r="R143" s="65"/>
    </row>
    <row r="144" spans="1:18" ht="12.75">
      <c r="A144" s="77"/>
      <c r="B144" s="11"/>
      <c r="C144" s="11"/>
      <c r="D144" s="114"/>
      <c r="E144" s="11"/>
      <c r="F144" s="115"/>
      <c r="G144" s="98"/>
      <c r="H144" s="119"/>
      <c r="I144" s="115"/>
      <c r="J144" s="116"/>
      <c r="K144" s="116"/>
      <c r="L144" s="117"/>
      <c r="M144" s="12"/>
      <c r="N144" s="106"/>
      <c r="Q144" s="120"/>
      <c r="R144" s="65"/>
    </row>
    <row r="145" spans="1:18" ht="12.75">
      <c r="A145" s="77"/>
      <c r="B145" s="11"/>
      <c r="C145" s="11"/>
      <c r="D145" s="114"/>
      <c r="E145" s="11"/>
      <c r="F145" s="115"/>
      <c r="G145" s="98"/>
      <c r="H145" s="116"/>
      <c r="I145" s="115"/>
      <c r="J145" s="116"/>
      <c r="K145" s="116"/>
      <c r="L145" s="117"/>
      <c r="M145" s="12"/>
      <c r="P145" s="106"/>
      <c r="R145" s="118"/>
    </row>
    <row r="146" spans="1:18" ht="12.75">
      <c r="A146" s="77"/>
      <c r="B146" s="11"/>
      <c r="C146" s="11"/>
      <c r="D146" s="114"/>
      <c r="E146" s="11"/>
      <c r="F146" s="115"/>
      <c r="G146" s="98"/>
      <c r="H146" s="116"/>
      <c r="I146" s="115"/>
      <c r="J146" s="116"/>
      <c r="K146" s="116"/>
      <c r="L146" s="117"/>
      <c r="M146" s="12"/>
      <c r="P146" s="106"/>
      <c r="R146" s="118"/>
    </row>
    <row r="147" spans="1:19" ht="15">
      <c r="A147" s="121"/>
      <c r="B147" s="11"/>
      <c r="C147" s="122"/>
      <c r="D147" s="11"/>
      <c r="E147" s="11"/>
      <c r="F147" s="115"/>
      <c r="G147" s="123"/>
      <c r="H147" s="124"/>
      <c r="I147" s="115"/>
      <c r="J147" s="123"/>
      <c r="K147" s="124"/>
      <c r="L147" s="123"/>
      <c r="M147" s="124"/>
      <c r="Q147" s="120"/>
      <c r="R147" s="125"/>
      <c r="S147" s="126"/>
    </row>
    <row r="148" spans="1:18" ht="15">
      <c r="A148" s="121"/>
      <c r="B148" s="11"/>
      <c r="C148" s="122"/>
      <c r="D148" s="11"/>
      <c r="E148" s="11"/>
      <c r="F148" s="115"/>
      <c r="G148" s="123"/>
      <c r="H148" s="124"/>
      <c r="I148" s="115"/>
      <c r="J148" s="123"/>
      <c r="K148" s="124"/>
      <c r="L148" s="123"/>
      <c r="M148" s="124"/>
      <c r="Q148" s="120"/>
      <c r="R148" s="121"/>
    </row>
    <row r="149" spans="1:18" ht="12.75">
      <c r="A149" s="77"/>
      <c r="B149" s="11"/>
      <c r="C149" s="11"/>
      <c r="D149" s="11"/>
      <c r="E149" s="11"/>
      <c r="F149" s="115"/>
      <c r="G149" s="98"/>
      <c r="H149" s="12"/>
      <c r="I149" s="12"/>
      <c r="J149" s="12"/>
      <c r="K149" s="12"/>
      <c r="L149" s="11"/>
      <c r="M149" s="11"/>
      <c r="R149" s="65"/>
    </row>
    <row r="150" spans="1:18" ht="12.75">
      <c r="A150" s="77"/>
      <c r="B150" s="11"/>
      <c r="C150" s="11"/>
      <c r="D150" s="11"/>
      <c r="E150" s="11"/>
      <c r="F150" s="115"/>
      <c r="G150" s="98"/>
      <c r="H150" s="119"/>
      <c r="I150" s="115"/>
      <c r="J150" s="116"/>
      <c r="K150" s="116"/>
      <c r="L150" s="117"/>
      <c r="M150" s="12"/>
      <c r="R150" s="65"/>
    </row>
    <row r="151" spans="1:18" ht="12.75">
      <c r="A151" s="77"/>
      <c r="B151" s="11"/>
      <c r="C151" s="11"/>
      <c r="D151" s="11"/>
      <c r="E151" s="11"/>
      <c r="F151" s="115"/>
      <c r="G151" s="98"/>
      <c r="H151" s="119"/>
      <c r="I151" s="115"/>
      <c r="J151" s="116"/>
      <c r="K151" s="116"/>
      <c r="L151" s="117"/>
      <c r="M151" s="12"/>
      <c r="R151" s="65"/>
    </row>
    <row r="152" spans="1:18" ht="12.75">
      <c r="A152" s="77"/>
      <c r="B152" s="11"/>
      <c r="C152" s="11"/>
      <c r="D152" s="11"/>
      <c r="E152" s="11"/>
      <c r="F152" s="115"/>
      <c r="G152" s="98"/>
      <c r="H152" s="119"/>
      <c r="I152" s="115"/>
      <c r="J152" s="116"/>
      <c r="K152" s="116"/>
      <c r="L152" s="117"/>
      <c r="M152" s="12"/>
      <c r="R152" s="65"/>
    </row>
    <row r="153" spans="1:18" ht="12.75">
      <c r="A153" s="77"/>
      <c r="B153" s="11"/>
      <c r="C153" s="11"/>
      <c r="D153" s="11"/>
      <c r="E153" s="11"/>
      <c r="F153" s="115"/>
      <c r="G153" s="98"/>
      <c r="H153" s="119"/>
      <c r="I153" s="115"/>
      <c r="J153" s="116"/>
      <c r="K153" s="116"/>
      <c r="L153" s="117"/>
      <c r="M153" s="12"/>
      <c r="R153" s="65"/>
    </row>
    <row r="154" spans="1:19" ht="15">
      <c r="A154" s="121"/>
      <c r="B154" s="11"/>
      <c r="C154" s="122"/>
      <c r="D154" s="11"/>
      <c r="E154" s="11"/>
      <c r="F154" s="115"/>
      <c r="G154" s="123"/>
      <c r="H154" s="124"/>
      <c r="I154" s="115"/>
      <c r="J154" s="123"/>
      <c r="K154" s="124"/>
      <c r="L154" s="123"/>
      <c r="M154" s="124"/>
      <c r="Q154" s="120"/>
      <c r="R154" s="125"/>
      <c r="S154" s="126"/>
    </row>
  </sheetData>
  <sheetProtection selectLockedCells="1" selectUnlockedCells="1"/>
  <mergeCells count="57">
    <mergeCell ref="J9:S9"/>
    <mergeCell ref="D137:D140"/>
    <mergeCell ref="L82:L83"/>
    <mergeCell ref="M82:M83"/>
    <mergeCell ref="R82:R83"/>
    <mergeCell ref="S82:S83"/>
    <mergeCell ref="D98:D101"/>
    <mergeCell ref="D104:D107"/>
    <mergeCell ref="I123:K123"/>
    <mergeCell ref="L123:L124"/>
    <mergeCell ref="M123:M124"/>
    <mergeCell ref="S42:S43"/>
    <mergeCell ref="D45:D48"/>
    <mergeCell ref="D51:D54"/>
    <mergeCell ref="A82:A83"/>
    <mergeCell ref="B82:B83"/>
    <mergeCell ref="C82:C83"/>
    <mergeCell ref="D82:D83"/>
    <mergeCell ref="E82:E83"/>
    <mergeCell ref="F82:H82"/>
    <mergeCell ref="I82:K82"/>
    <mergeCell ref="E42:E43"/>
    <mergeCell ref="F42:H42"/>
    <mergeCell ref="I42:K42"/>
    <mergeCell ref="L42:L43"/>
    <mergeCell ref="M42:M43"/>
    <mergeCell ref="R42:R43"/>
    <mergeCell ref="D25:D28"/>
    <mergeCell ref="D31:D34"/>
    <mergeCell ref="A42:A43"/>
    <mergeCell ref="B42:B43"/>
    <mergeCell ref="C42:C43"/>
    <mergeCell ref="D42:D43"/>
    <mergeCell ref="I10:K10"/>
    <mergeCell ref="L10:L11"/>
    <mergeCell ref="M10:M11"/>
    <mergeCell ref="S10:S11"/>
    <mergeCell ref="D13:D16"/>
    <mergeCell ref="D19:D22"/>
    <mergeCell ref="A2:M2"/>
    <mergeCell ref="A4:M4"/>
    <mergeCell ref="A6:M6"/>
    <mergeCell ref="A8:M8"/>
    <mergeCell ref="A10:A11"/>
    <mergeCell ref="B10:B11"/>
    <mergeCell ref="C10:C11"/>
    <mergeCell ref="D10:D11"/>
    <mergeCell ref="E10:E11"/>
    <mergeCell ref="F10:H10"/>
    <mergeCell ref="R123:R124"/>
    <mergeCell ref="S123:S124"/>
    <mergeCell ref="A123:A124"/>
    <mergeCell ref="B123:B124"/>
    <mergeCell ref="C123:C124"/>
    <mergeCell ref="D123:D124"/>
    <mergeCell ref="E123:E124"/>
    <mergeCell ref="F123:H123"/>
  </mergeCells>
  <printOptions/>
  <pageMargins left="0.39375" right="0" top="0.196527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Карелин</cp:lastModifiedBy>
  <cp:lastPrinted>2018-04-11T06:02:27Z</cp:lastPrinted>
  <dcterms:modified xsi:type="dcterms:W3CDTF">2018-12-14T13:05:22Z</dcterms:modified>
  <cp:category/>
  <cp:version/>
  <cp:contentType/>
  <cp:contentStatus/>
</cp:coreProperties>
</file>